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bookViews>
    <workbookView xWindow="0" yWindow="0" windowWidth="21600" windowHeight="9735" tabRatio="917" activeTab="1"/>
  </bookViews>
  <sheets>
    <sheet name="Introduction" sheetId="20" r:id="rId1"/>
    <sheet name="Demographics" sheetId="2" r:id="rId2"/>
    <sheet name="Employment" sheetId="4" r:id="rId3"/>
    <sheet name="Education" sheetId="3" r:id="rId4"/>
    <sheet name="Income" sheetId="6" r:id="rId5"/>
    <sheet name="Housing" sheetId="5" r:id="rId6"/>
    <sheet name="Affordable Home Sales" sheetId="14" r:id="rId7"/>
    <sheet name="Housing Cost Burden" sheetId="22" r:id="rId8"/>
    <sheet name="Assessed Value" sheetId="18" r:id="rId9"/>
    <sheet name="Births" sheetId="13" r:id="rId10"/>
    <sheet name="data_ACS" sheetId="1" r:id="rId11"/>
    <sheet name="data_births" sheetId="7" r:id="rId12"/>
    <sheet name="data_sales" sheetId="8" r:id="rId13"/>
    <sheet name="data_value" sheetId="19" r:id="rId14"/>
  </sheets>
  <definedNames>
    <definedName name="assessedval_race" localSheetId="13">data_value!$A$1:$O$181</definedName>
    <definedName name="_xlnm.Print_Area" localSheetId="4">Income!$A$1:$K$88</definedName>
    <definedName name="_xlnm.Print_Area" localSheetId="0">Introduction!$B$1:$J$61</definedName>
    <definedName name="_xlnm.Print_Titles" localSheetId="9">Births!$1:$2</definedName>
    <definedName name="_xlnm.Print_Titles" localSheetId="10">data_ACS!$1:$1</definedName>
    <definedName name="_xlnm.Print_Titles" localSheetId="13">data_value!$A:$A,data_value!$1:$1</definedName>
    <definedName name="_xlnm.Print_Titles" localSheetId="1">Demographics!$1:$2</definedName>
    <definedName name="_xlnm.Print_Titles" localSheetId="3">Education!$1:$2</definedName>
    <definedName name="_xlnm.Print_Titles" localSheetId="2">Employment!$1:$2</definedName>
    <definedName name="_xlnm.Print_Titles" localSheetId="4">Income!$1:$2</definedName>
    <definedName name="profile_tabs_aff" localSheetId="12">data_sales!$A$1:$K$7</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D4" i="2" l="1"/>
  <c r="E4" i="2"/>
  <c r="F4" i="2"/>
  <c r="G4" i="2"/>
  <c r="H4" i="2"/>
  <c r="I4" i="2"/>
  <c r="J4" i="2"/>
  <c r="K4" i="2"/>
  <c r="C4" i="2"/>
  <c r="E9" i="14" l="1"/>
  <c r="F9" i="14"/>
  <c r="G9" i="14"/>
  <c r="H9" i="14"/>
  <c r="I9" i="14"/>
  <c r="J9" i="14"/>
  <c r="K9" i="14"/>
  <c r="E10" i="14"/>
  <c r="F10" i="14"/>
  <c r="G10" i="14"/>
  <c r="H10" i="14"/>
  <c r="I10" i="14"/>
  <c r="J10" i="14"/>
  <c r="K10" i="14"/>
  <c r="E11" i="14"/>
  <c r="F11" i="14"/>
  <c r="G11" i="14"/>
  <c r="H11" i="14"/>
  <c r="I11" i="14"/>
  <c r="J11" i="14"/>
  <c r="K11" i="14"/>
  <c r="D11" i="14"/>
  <c r="D10" i="14"/>
  <c r="C11" i="14"/>
  <c r="C10" i="14"/>
  <c r="E5" i="14"/>
  <c r="F5" i="14"/>
  <c r="G5" i="14"/>
  <c r="H5" i="14"/>
  <c r="I5" i="14"/>
  <c r="J5" i="14"/>
  <c r="K5" i="14"/>
  <c r="E6" i="14"/>
  <c r="F6" i="14"/>
  <c r="G6" i="14"/>
  <c r="H6" i="14"/>
  <c r="I6" i="14"/>
  <c r="J6" i="14"/>
  <c r="K6" i="14"/>
  <c r="D6" i="14"/>
  <c r="C6" i="14"/>
  <c r="D5" i="14"/>
  <c r="C5" i="14"/>
  <c r="D47" i="13" l="1"/>
  <c r="E47" i="13"/>
  <c r="F47" i="13"/>
  <c r="G47" i="13"/>
  <c r="H47" i="13"/>
  <c r="I47" i="13"/>
  <c r="J47" i="13"/>
  <c r="K47" i="13"/>
  <c r="C47" i="13"/>
  <c r="D3" i="13"/>
  <c r="E3" i="13"/>
  <c r="F3" i="13"/>
  <c r="G3" i="13"/>
  <c r="H3" i="13"/>
  <c r="I3" i="13"/>
  <c r="J3" i="13"/>
  <c r="K3" i="13"/>
  <c r="C3" i="13"/>
  <c r="B10" i="18" l="1"/>
  <c r="D11" i="13" l="1"/>
  <c r="E11" i="13"/>
  <c r="F11" i="13"/>
  <c r="G11" i="13"/>
  <c r="H11" i="13"/>
  <c r="I11" i="13"/>
  <c r="J11" i="13"/>
  <c r="K11" i="13"/>
  <c r="C11" i="13"/>
  <c r="D10" i="13"/>
  <c r="E10" i="13"/>
  <c r="F10" i="13"/>
  <c r="G10" i="13"/>
  <c r="H10" i="13"/>
  <c r="I10" i="13"/>
  <c r="J10" i="13"/>
  <c r="K10" i="13"/>
  <c r="C10" i="13"/>
  <c r="D9" i="13"/>
  <c r="E9" i="13"/>
  <c r="F9" i="13"/>
  <c r="G9" i="13"/>
  <c r="H9" i="13"/>
  <c r="I9" i="13"/>
  <c r="J9" i="13"/>
  <c r="K9" i="13"/>
  <c r="C9" i="13"/>
  <c r="C8" i="13"/>
  <c r="D8" i="13"/>
  <c r="E8" i="13"/>
  <c r="F8" i="13"/>
  <c r="G8" i="13"/>
  <c r="H8" i="13"/>
  <c r="I8" i="13"/>
  <c r="J8" i="13"/>
  <c r="K8" i="13"/>
  <c r="C12" i="13"/>
  <c r="D12" i="13"/>
  <c r="E12" i="13"/>
  <c r="F12" i="13"/>
  <c r="G12" i="13"/>
  <c r="H12" i="13"/>
  <c r="I12" i="13"/>
  <c r="J12" i="13"/>
  <c r="K12" i="13"/>
  <c r="D5" i="13"/>
  <c r="E5" i="13"/>
  <c r="F5" i="13"/>
  <c r="G5" i="13"/>
  <c r="H5" i="13"/>
  <c r="I5" i="13"/>
  <c r="J5" i="13"/>
  <c r="K5" i="13"/>
  <c r="C5" i="13"/>
  <c r="H31" i="6"/>
  <c r="H30" i="6"/>
  <c r="C76" i="4" l="1"/>
  <c r="G17" i="5" l="1"/>
  <c r="D10" i="18" l="1"/>
  <c r="C10" i="18"/>
  <c r="D9" i="18"/>
  <c r="C9" i="18"/>
  <c r="B9" i="18"/>
  <c r="D8" i="18"/>
  <c r="C8" i="18"/>
  <c r="B8" i="18"/>
  <c r="D4" i="18"/>
  <c r="C4" i="18"/>
  <c r="B4" i="18"/>
  <c r="J18" i="5" l="1"/>
  <c r="E18" i="5"/>
  <c r="F18" i="5"/>
  <c r="G18" i="5"/>
  <c r="H18" i="5"/>
  <c r="I18" i="5"/>
  <c r="D18" i="5"/>
  <c r="E17" i="5"/>
  <c r="F17" i="5"/>
  <c r="H17" i="5"/>
  <c r="I17" i="5"/>
  <c r="J17" i="5"/>
  <c r="K17" i="5"/>
  <c r="D17" i="5"/>
  <c r="C17" i="5"/>
  <c r="C18" i="5"/>
  <c r="D16" i="5"/>
  <c r="E16" i="5"/>
  <c r="F16" i="5"/>
  <c r="G16" i="5"/>
  <c r="H16" i="5"/>
  <c r="I16" i="5"/>
  <c r="J16" i="5"/>
  <c r="K16" i="5"/>
  <c r="C16" i="5"/>
  <c r="D24" i="13" l="1"/>
  <c r="E24" i="13"/>
  <c r="F24" i="13"/>
  <c r="G24" i="13"/>
  <c r="H24" i="13"/>
  <c r="I24" i="13"/>
  <c r="J24" i="13"/>
  <c r="K24" i="13"/>
  <c r="C24" i="13"/>
  <c r="C15" i="13"/>
  <c r="I18" i="4"/>
  <c r="D18" i="4"/>
  <c r="I75" i="4" l="1"/>
  <c r="I82" i="6" l="1"/>
  <c r="K85" i="6"/>
  <c r="K84" i="6"/>
  <c r="J85" i="6"/>
  <c r="J84" i="6"/>
  <c r="E83" i="6"/>
  <c r="E82" i="6"/>
  <c r="C79" i="6"/>
  <c r="D79" i="6"/>
  <c r="E79" i="6"/>
  <c r="F79" i="6"/>
  <c r="G79" i="6"/>
  <c r="H79" i="6"/>
  <c r="I79" i="6"/>
  <c r="J79" i="6"/>
  <c r="K79" i="6"/>
  <c r="C80" i="6"/>
  <c r="D80" i="6"/>
  <c r="E80" i="6"/>
  <c r="F80" i="6"/>
  <c r="G80" i="6"/>
  <c r="H80" i="6"/>
  <c r="I80" i="6"/>
  <c r="J80" i="6"/>
  <c r="K80" i="6"/>
  <c r="C81" i="6"/>
  <c r="D81" i="6"/>
  <c r="E81" i="6"/>
  <c r="F81" i="6"/>
  <c r="G81" i="6"/>
  <c r="H81" i="6"/>
  <c r="I81" i="6"/>
  <c r="J81" i="6"/>
  <c r="K81" i="6"/>
  <c r="C82" i="6"/>
  <c r="D82" i="6"/>
  <c r="F82" i="6"/>
  <c r="G82" i="6"/>
  <c r="H82" i="6"/>
  <c r="J82" i="6"/>
  <c r="K82" i="6"/>
  <c r="C83" i="6"/>
  <c r="D83" i="6"/>
  <c r="F83" i="6"/>
  <c r="G83" i="6"/>
  <c r="H83" i="6"/>
  <c r="I83" i="6"/>
  <c r="J83" i="6"/>
  <c r="K83" i="6"/>
  <c r="C84" i="6"/>
  <c r="D84" i="6"/>
  <c r="E84" i="6"/>
  <c r="F84" i="6"/>
  <c r="G84" i="6"/>
  <c r="H84" i="6"/>
  <c r="I84" i="6"/>
  <c r="C85" i="6"/>
  <c r="D85" i="6"/>
  <c r="E85" i="6"/>
  <c r="F85" i="6"/>
  <c r="G85" i="6"/>
  <c r="H85" i="6"/>
  <c r="I85" i="6"/>
  <c r="I78" i="6"/>
  <c r="J78" i="6"/>
  <c r="K78" i="6"/>
  <c r="H78" i="6"/>
  <c r="G78" i="6"/>
  <c r="F78" i="6"/>
  <c r="E78" i="6"/>
  <c r="C78" i="6"/>
  <c r="C10" i="2"/>
  <c r="D19" i="2"/>
  <c r="D12" i="2"/>
  <c r="E12" i="2"/>
  <c r="F12" i="2"/>
  <c r="G12" i="2"/>
  <c r="H12" i="2"/>
  <c r="I12" i="2"/>
  <c r="J12" i="2"/>
  <c r="K12" i="2"/>
  <c r="D13" i="2"/>
  <c r="E13" i="2"/>
  <c r="F13" i="2"/>
  <c r="G13" i="2"/>
  <c r="H13" i="2"/>
  <c r="I13" i="2"/>
  <c r="J13" i="2"/>
  <c r="K13" i="2"/>
  <c r="D14" i="2"/>
  <c r="E14" i="2"/>
  <c r="F14" i="2"/>
  <c r="G14" i="2"/>
  <c r="H14" i="2"/>
  <c r="I14" i="2"/>
  <c r="J14" i="2"/>
  <c r="K14" i="2"/>
  <c r="D15" i="2"/>
  <c r="E15" i="2"/>
  <c r="F15" i="2"/>
  <c r="G15" i="2"/>
  <c r="H15" i="2"/>
  <c r="I15" i="2"/>
  <c r="J15" i="2"/>
  <c r="K15" i="2"/>
  <c r="D16" i="2"/>
  <c r="E16" i="2"/>
  <c r="F16" i="2"/>
  <c r="G16" i="2"/>
  <c r="H16" i="2"/>
  <c r="I16" i="2"/>
  <c r="J16" i="2"/>
  <c r="K16" i="2"/>
  <c r="D17" i="2"/>
  <c r="E17" i="2"/>
  <c r="F17" i="2"/>
  <c r="G17" i="2"/>
  <c r="H17" i="2"/>
  <c r="I17" i="2"/>
  <c r="J17" i="2"/>
  <c r="K17" i="2"/>
  <c r="D18" i="2"/>
  <c r="E18" i="2"/>
  <c r="F18" i="2"/>
  <c r="G18" i="2"/>
  <c r="H18" i="2"/>
  <c r="I18" i="2"/>
  <c r="J18" i="2"/>
  <c r="K18" i="2"/>
  <c r="E19" i="2"/>
  <c r="F19" i="2"/>
  <c r="G19" i="2"/>
  <c r="H19" i="2"/>
  <c r="I19" i="2"/>
  <c r="J19" i="2"/>
  <c r="K19" i="2"/>
  <c r="C13" i="2"/>
  <c r="C14" i="2"/>
  <c r="C15" i="2"/>
  <c r="C16" i="2"/>
  <c r="C17" i="2"/>
  <c r="C18" i="2"/>
  <c r="C19" i="2"/>
  <c r="C12" i="2"/>
  <c r="K18" i="5" l="1"/>
  <c r="C40" i="13"/>
  <c r="D40" i="13"/>
  <c r="E40" i="13"/>
  <c r="F40" i="13"/>
  <c r="G40" i="13"/>
  <c r="H40" i="13"/>
  <c r="I40" i="13"/>
  <c r="J40" i="13"/>
  <c r="K40" i="13"/>
  <c r="C41" i="13"/>
  <c r="D41" i="13"/>
  <c r="E41" i="13"/>
  <c r="F41" i="13"/>
  <c r="G41" i="13"/>
  <c r="H41" i="13"/>
  <c r="I41" i="13"/>
  <c r="J41" i="13"/>
  <c r="K41" i="13"/>
  <c r="C42" i="13"/>
  <c r="D42" i="13"/>
  <c r="E42" i="13"/>
  <c r="F42" i="13"/>
  <c r="G42" i="13"/>
  <c r="H42" i="13"/>
  <c r="I42" i="13"/>
  <c r="J42" i="13"/>
  <c r="K42" i="13"/>
  <c r="C7" i="2"/>
  <c r="D7" i="2"/>
  <c r="E7" i="2"/>
  <c r="F7" i="2"/>
  <c r="G7" i="2"/>
  <c r="H7" i="2"/>
  <c r="I7" i="2"/>
  <c r="J7" i="2"/>
  <c r="K7" i="2"/>
  <c r="D6" i="2"/>
  <c r="E6" i="2"/>
  <c r="F6" i="2"/>
  <c r="G6" i="2"/>
  <c r="H6" i="2"/>
  <c r="I6" i="2"/>
  <c r="J6" i="2"/>
  <c r="K6" i="2"/>
  <c r="C6" i="2"/>
  <c r="D78" i="6" l="1"/>
  <c r="D28" i="3"/>
  <c r="E28" i="3"/>
  <c r="F28" i="3"/>
  <c r="G28" i="3"/>
  <c r="H28" i="3"/>
  <c r="I28" i="3"/>
  <c r="J28" i="3"/>
  <c r="K28" i="3"/>
  <c r="D29" i="3"/>
  <c r="E29" i="3"/>
  <c r="F29" i="3"/>
  <c r="G29" i="3"/>
  <c r="H29" i="3"/>
  <c r="I29" i="3"/>
  <c r="J29" i="3"/>
  <c r="K29" i="3"/>
  <c r="D30" i="3"/>
  <c r="E30" i="3"/>
  <c r="F30" i="3"/>
  <c r="G30" i="3"/>
  <c r="H30" i="3"/>
  <c r="I30" i="3"/>
  <c r="J30" i="3"/>
  <c r="K30" i="3"/>
  <c r="D31" i="3"/>
  <c r="E31" i="3"/>
  <c r="F31" i="3"/>
  <c r="G31" i="3"/>
  <c r="H31" i="3"/>
  <c r="I31" i="3"/>
  <c r="J31" i="3"/>
  <c r="K31" i="3"/>
  <c r="D32" i="3"/>
  <c r="E32" i="3"/>
  <c r="F32" i="3"/>
  <c r="G32" i="3"/>
  <c r="H32" i="3"/>
  <c r="I32" i="3"/>
  <c r="J32" i="3"/>
  <c r="K32" i="3"/>
  <c r="D33" i="3"/>
  <c r="E33" i="3"/>
  <c r="F33" i="3"/>
  <c r="G33" i="3"/>
  <c r="H33" i="3"/>
  <c r="I33" i="3"/>
  <c r="J33" i="3"/>
  <c r="K33" i="3"/>
  <c r="D34" i="3"/>
  <c r="E34" i="3"/>
  <c r="F34" i="3"/>
  <c r="G34" i="3"/>
  <c r="H34" i="3"/>
  <c r="I34" i="3"/>
  <c r="J34" i="3"/>
  <c r="K34" i="3"/>
  <c r="D35" i="3"/>
  <c r="E35" i="3"/>
  <c r="F35" i="3"/>
  <c r="G35" i="3"/>
  <c r="H35" i="3"/>
  <c r="I35" i="3"/>
  <c r="J35" i="3"/>
  <c r="K35" i="3"/>
  <c r="D36" i="3"/>
  <c r="E36" i="3"/>
  <c r="F36" i="3"/>
  <c r="G36" i="3"/>
  <c r="H36" i="3"/>
  <c r="I36" i="3"/>
  <c r="J36" i="3"/>
  <c r="K36" i="3"/>
  <c r="D37" i="3"/>
  <c r="E37" i="3"/>
  <c r="F37" i="3"/>
  <c r="G37" i="3"/>
  <c r="H37" i="3"/>
  <c r="I37" i="3"/>
  <c r="J37" i="3"/>
  <c r="K37" i="3"/>
  <c r="D38" i="3"/>
  <c r="E38" i="3"/>
  <c r="F38" i="3"/>
  <c r="G38" i="3"/>
  <c r="H38" i="3"/>
  <c r="I38" i="3"/>
  <c r="J38" i="3"/>
  <c r="K38" i="3"/>
  <c r="D39" i="3"/>
  <c r="E39" i="3"/>
  <c r="F39" i="3"/>
  <c r="G39" i="3"/>
  <c r="H39" i="3"/>
  <c r="I39" i="3"/>
  <c r="J39" i="3"/>
  <c r="K39" i="3"/>
  <c r="D40" i="3"/>
  <c r="E40" i="3"/>
  <c r="F40" i="3"/>
  <c r="G40" i="3"/>
  <c r="H40" i="3"/>
  <c r="I40" i="3"/>
  <c r="J40" i="3"/>
  <c r="K40" i="3"/>
  <c r="D41" i="3"/>
  <c r="E41" i="3"/>
  <c r="F41" i="3"/>
  <c r="G41" i="3"/>
  <c r="H41" i="3"/>
  <c r="I41" i="3"/>
  <c r="J41" i="3"/>
  <c r="K41" i="3"/>
  <c r="C28" i="3"/>
  <c r="C31" i="3"/>
  <c r="C32" i="3"/>
  <c r="C33" i="3"/>
  <c r="C34" i="3"/>
  <c r="C35" i="3"/>
  <c r="C36" i="3"/>
  <c r="C37" i="3"/>
  <c r="C38" i="3"/>
  <c r="C39" i="3"/>
  <c r="C40" i="3"/>
  <c r="C41" i="3"/>
  <c r="C30" i="3"/>
  <c r="C29" i="3"/>
  <c r="E152" i="4"/>
  <c r="F152" i="4"/>
  <c r="G152" i="4"/>
  <c r="H152" i="4"/>
  <c r="I152" i="4"/>
  <c r="J152" i="4"/>
  <c r="K152" i="4"/>
  <c r="E153" i="4"/>
  <c r="F153" i="4"/>
  <c r="G153" i="4"/>
  <c r="H153" i="4"/>
  <c r="I153" i="4"/>
  <c r="J153" i="4"/>
  <c r="K153" i="4"/>
  <c r="E154" i="4"/>
  <c r="F154" i="4"/>
  <c r="G154" i="4"/>
  <c r="H154" i="4"/>
  <c r="I154" i="4"/>
  <c r="J154" i="4"/>
  <c r="K154" i="4"/>
  <c r="E155" i="4"/>
  <c r="F155" i="4"/>
  <c r="G155" i="4"/>
  <c r="H155" i="4"/>
  <c r="I155" i="4"/>
  <c r="J155" i="4"/>
  <c r="K155" i="4"/>
  <c r="E156" i="4"/>
  <c r="F156" i="4"/>
  <c r="G156" i="4"/>
  <c r="H156" i="4"/>
  <c r="I156" i="4"/>
  <c r="J156" i="4"/>
  <c r="K156" i="4"/>
  <c r="E157" i="4"/>
  <c r="F157" i="4"/>
  <c r="G157" i="4"/>
  <c r="H157" i="4"/>
  <c r="I157" i="4"/>
  <c r="J157" i="4"/>
  <c r="K157" i="4"/>
  <c r="E158" i="4"/>
  <c r="F158" i="4"/>
  <c r="G158" i="4"/>
  <c r="H158" i="4"/>
  <c r="I158" i="4"/>
  <c r="J158" i="4"/>
  <c r="K158" i="4"/>
  <c r="E159" i="4"/>
  <c r="F159" i="4"/>
  <c r="G159" i="4"/>
  <c r="H159" i="4"/>
  <c r="I159" i="4"/>
  <c r="J159" i="4"/>
  <c r="K159" i="4"/>
  <c r="E160" i="4"/>
  <c r="F160" i="4"/>
  <c r="G160" i="4"/>
  <c r="H160" i="4"/>
  <c r="I160" i="4"/>
  <c r="J160" i="4"/>
  <c r="K160" i="4"/>
  <c r="D154" i="4"/>
  <c r="D155" i="4"/>
  <c r="D156" i="4"/>
  <c r="D157" i="4"/>
  <c r="D158" i="4"/>
  <c r="D159" i="4"/>
  <c r="D160" i="4"/>
  <c r="D153" i="4"/>
  <c r="C160" i="4"/>
  <c r="C159" i="4"/>
  <c r="C158" i="4"/>
  <c r="C157" i="4"/>
  <c r="C156" i="4"/>
  <c r="C155" i="4"/>
  <c r="C154" i="4"/>
  <c r="C153" i="4"/>
  <c r="D151" i="4"/>
  <c r="E151" i="4"/>
  <c r="F151" i="4"/>
  <c r="G151" i="4"/>
  <c r="H151" i="4"/>
  <c r="I151" i="4"/>
  <c r="J151" i="4"/>
  <c r="K151" i="4"/>
  <c r="D152" i="4"/>
  <c r="C152" i="4"/>
  <c r="C151" i="4"/>
  <c r="D4" i="14" l="1"/>
  <c r="E4" i="14"/>
  <c r="F4" i="14"/>
  <c r="G4" i="14"/>
  <c r="H4" i="14"/>
  <c r="I4" i="14"/>
  <c r="J4" i="14"/>
  <c r="K4" i="14"/>
  <c r="D9" i="14"/>
  <c r="C9" i="14"/>
  <c r="C4" i="14"/>
  <c r="D54" i="13"/>
  <c r="E54" i="13"/>
  <c r="F54" i="13"/>
  <c r="G54" i="13"/>
  <c r="H54" i="13"/>
  <c r="I54" i="13"/>
  <c r="J54" i="13"/>
  <c r="K54" i="13"/>
  <c r="D55" i="13"/>
  <c r="E55" i="13"/>
  <c r="F55" i="13"/>
  <c r="G55" i="13"/>
  <c r="H55" i="13"/>
  <c r="I55" i="13"/>
  <c r="J55" i="13"/>
  <c r="K55" i="13"/>
  <c r="D56" i="13"/>
  <c r="E56" i="13"/>
  <c r="F56" i="13"/>
  <c r="G56" i="13"/>
  <c r="H56" i="13"/>
  <c r="I56" i="13"/>
  <c r="J56" i="13"/>
  <c r="K56" i="13"/>
  <c r="C56" i="13"/>
  <c r="C55" i="13"/>
  <c r="C54" i="13"/>
  <c r="D48" i="13"/>
  <c r="E48" i="13"/>
  <c r="F48" i="13"/>
  <c r="G48" i="13"/>
  <c r="H48" i="13"/>
  <c r="I48" i="13"/>
  <c r="J48" i="13"/>
  <c r="K48" i="13"/>
  <c r="D49" i="13"/>
  <c r="E49" i="13"/>
  <c r="F49" i="13"/>
  <c r="G49" i="13"/>
  <c r="H49" i="13"/>
  <c r="I49" i="13"/>
  <c r="J49" i="13"/>
  <c r="K49" i="13"/>
  <c r="D50" i="13"/>
  <c r="E50" i="13"/>
  <c r="F50" i="13"/>
  <c r="G50" i="13"/>
  <c r="H50" i="13"/>
  <c r="I50" i="13"/>
  <c r="J50" i="13"/>
  <c r="K50" i="13"/>
  <c r="D51" i="13"/>
  <c r="E51" i="13"/>
  <c r="F51" i="13"/>
  <c r="G51" i="13"/>
  <c r="H51" i="13"/>
  <c r="I51" i="13"/>
  <c r="J51" i="13"/>
  <c r="K51" i="13"/>
  <c r="C51" i="13"/>
  <c r="C50" i="13"/>
  <c r="C49" i="13"/>
  <c r="C48" i="13"/>
  <c r="D29" i="13"/>
  <c r="E29" i="13"/>
  <c r="F29" i="13"/>
  <c r="G29" i="13"/>
  <c r="H29" i="13"/>
  <c r="I29" i="13"/>
  <c r="J29" i="13"/>
  <c r="K29" i="13"/>
  <c r="D30" i="13"/>
  <c r="E30" i="13"/>
  <c r="F30" i="13"/>
  <c r="G30" i="13"/>
  <c r="H30" i="13"/>
  <c r="I30" i="13"/>
  <c r="J30" i="13"/>
  <c r="K30" i="13"/>
  <c r="D31" i="13"/>
  <c r="E31" i="13"/>
  <c r="F31" i="13"/>
  <c r="G31" i="13"/>
  <c r="H31" i="13"/>
  <c r="I31" i="13"/>
  <c r="J31" i="13"/>
  <c r="K31" i="13"/>
  <c r="D32" i="13"/>
  <c r="E32" i="13"/>
  <c r="F32" i="13"/>
  <c r="G32" i="13"/>
  <c r="H32" i="13"/>
  <c r="I32" i="13"/>
  <c r="J32" i="13"/>
  <c r="K32" i="13"/>
  <c r="D33" i="13"/>
  <c r="E33" i="13"/>
  <c r="F33" i="13"/>
  <c r="G33" i="13"/>
  <c r="H33" i="13"/>
  <c r="I33" i="13"/>
  <c r="J33" i="13"/>
  <c r="K33" i="13"/>
  <c r="C33" i="13"/>
  <c r="C32" i="13"/>
  <c r="C31" i="13"/>
  <c r="C30" i="13"/>
  <c r="C29" i="13"/>
  <c r="D22" i="13"/>
  <c r="E22" i="13"/>
  <c r="F22" i="13"/>
  <c r="G22" i="13"/>
  <c r="H22" i="13"/>
  <c r="I22" i="13"/>
  <c r="J22" i="13"/>
  <c r="K22" i="13"/>
  <c r="D23" i="13"/>
  <c r="E23" i="13"/>
  <c r="F23" i="13"/>
  <c r="G23" i="13"/>
  <c r="H23" i="13"/>
  <c r="I23" i="13"/>
  <c r="J23" i="13"/>
  <c r="K23" i="13"/>
  <c r="D15" i="13"/>
  <c r="E15" i="13"/>
  <c r="F15" i="13"/>
  <c r="G15" i="13"/>
  <c r="H15" i="13"/>
  <c r="I15" i="13"/>
  <c r="J15" i="13"/>
  <c r="K15" i="13"/>
  <c r="D16" i="13"/>
  <c r="E16" i="13"/>
  <c r="F16" i="13"/>
  <c r="G16" i="13"/>
  <c r="H16" i="13"/>
  <c r="I16" i="13"/>
  <c r="J16" i="13"/>
  <c r="K16" i="13"/>
  <c r="D17" i="13"/>
  <c r="E17" i="13"/>
  <c r="F17" i="13"/>
  <c r="G17" i="13"/>
  <c r="H17" i="13"/>
  <c r="I17" i="13"/>
  <c r="J17" i="13"/>
  <c r="K17" i="13"/>
  <c r="D18" i="13"/>
  <c r="E18" i="13"/>
  <c r="F18" i="13"/>
  <c r="G18" i="13"/>
  <c r="H18" i="13"/>
  <c r="I18" i="13"/>
  <c r="J18" i="13"/>
  <c r="K18" i="13"/>
  <c r="D19" i="13"/>
  <c r="E19" i="13"/>
  <c r="F19" i="13"/>
  <c r="G19" i="13"/>
  <c r="H19" i="13"/>
  <c r="I19" i="13"/>
  <c r="J19" i="13"/>
  <c r="K19" i="13"/>
  <c r="C19" i="13"/>
  <c r="C22" i="13"/>
  <c r="C18" i="13"/>
  <c r="C23" i="13"/>
  <c r="C17" i="13"/>
  <c r="C16" i="13"/>
  <c r="D4" i="5"/>
  <c r="E4" i="5"/>
  <c r="F4" i="5"/>
  <c r="G4" i="5"/>
  <c r="H4" i="5"/>
  <c r="I4" i="5"/>
  <c r="J4" i="5"/>
  <c r="K4" i="5"/>
  <c r="D5" i="5"/>
  <c r="E5" i="5"/>
  <c r="F5" i="5"/>
  <c r="G5" i="5"/>
  <c r="H5" i="5"/>
  <c r="I5" i="5"/>
  <c r="J5" i="5"/>
  <c r="K5" i="5"/>
  <c r="D6" i="5"/>
  <c r="E6" i="5"/>
  <c r="F6" i="5"/>
  <c r="G6" i="5"/>
  <c r="H6" i="5"/>
  <c r="I6" i="5"/>
  <c r="J6" i="5"/>
  <c r="K6" i="5"/>
  <c r="D7" i="5"/>
  <c r="E7" i="5"/>
  <c r="F7" i="5"/>
  <c r="G7" i="5"/>
  <c r="H7" i="5"/>
  <c r="I7" i="5"/>
  <c r="J7" i="5"/>
  <c r="K7" i="5"/>
  <c r="D8" i="5"/>
  <c r="E8" i="5"/>
  <c r="F8" i="5"/>
  <c r="G8" i="5"/>
  <c r="H8" i="5"/>
  <c r="I8" i="5"/>
  <c r="J8" i="5"/>
  <c r="K8" i="5"/>
  <c r="D9" i="5"/>
  <c r="E9" i="5"/>
  <c r="F9" i="5"/>
  <c r="G9" i="5"/>
  <c r="H9" i="5"/>
  <c r="I9" i="5"/>
  <c r="J9" i="5"/>
  <c r="K9" i="5"/>
  <c r="D10" i="5"/>
  <c r="E10" i="5"/>
  <c r="F10" i="5"/>
  <c r="G10" i="5"/>
  <c r="H10" i="5"/>
  <c r="I10" i="5"/>
  <c r="J10" i="5"/>
  <c r="K10" i="5"/>
  <c r="D11" i="5"/>
  <c r="E11" i="5"/>
  <c r="F11" i="5"/>
  <c r="G11" i="5"/>
  <c r="H11" i="5"/>
  <c r="I11" i="5"/>
  <c r="J11" i="5"/>
  <c r="K11" i="5"/>
  <c r="D12" i="5"/>
  <c r="E12" i="5"/>
  <c r="F12" i="5"/>
  <c r="G12" i="5"/>
  <c r="H12" i="5"/>
  <c r="I12" i="5"/>
  <c r="J12" i="5"/>
  <c r="K12" i="5"/>
  <c r="D13" i="5"/>
  <c r="E13" i="5"/>
  <c r="F13" i="5"/>
  <c r="G13" i="5"/>
  <c r="H13" i="5"/>
  <c r="I13" i="5"/>
  <c r="J13" i="5"/>
  <c r="K13" i="5"/>
  <c r="C5" i="5"/>
  <c r="C6" i="5"/>
  <c r="C7" i="5"/>
  <c r="C8" i="5"/>
  <c r="C9" i="5"/>
  <c r="C10" i="5"/>
  <c r="C11" i="5"/>
  <c r="C12" i="5"/>
  <c r="C13" i="5"/>
  <c r="C4" i="5"/>
  <c r="J20" i="6"/>
  <c r="I20" i="6"/>
  <c r="D20" i="6"/>
  <c r="E20" i="6"/>
  <c r="F20" i="6"/>
  <c r="G20" i="6"/>
  <c r="H20" i="6"/>
  <c r="K20" i="6"/>
  <c r="C20" i="6"/>
  <c r="K59" i="6"/>
  <c r="K57" i="6"/>
  <c r="J59" i="6"/>
  <c r="J57" i="6"/>
  <c r="I59" i="6"/>
  <c r="I57" i="6"/>
  <c r="H59" i="6"/>
  <c r="F59" i="6"/>
  <c r="F58" i="6"/>
  <c r="F57" i="6"/>
  <c r="E59" i="6"/>
  <c r="E58" i="6"/>
  <c r="D57" i="6"/>
  <c r="E57" i="6"/>
  <c r="G57" i="6"/>
  <c r="H57" i="6"/>
  <c r="D58" i="6"/>
  <c r="G58" i="6"/>
  <c r="H58" i="6"/>
  <c r="I58" i="6"/>
  <c r="J58" i="6"/>
  <c r="K58" i="6"/>
  <c r="D59" i="6"/>
  <c r="G59" i="6"/>
  <c r="C59" i="6"/>
  <c r="C58" i="6"/>
  <c r="C57" i="6"/>
  <c r="K22" i="6"/>
  <c r="J22" i="6"/>
  <c r="I22" i="6"/>
  <c r="D21" i="6"/>
  <c r="E21" i="6"/>
  <c r="F21" i="6"/>
  <c r="G21" i="6"/>
  <c r="H21" i="6"/>
  <c r="I21" i="6"/>
  <c r="J21" i="6"/>
  <c r="K21" i="6"/>
  <c r="D22" i="6"/>
  <c r="E22" i="6"/>
  <c r="F22" i="6"/>
  <c r="G22" i="6"/>
  <c r="H22" i="6"/>
  <c r="D23" i="6"/>
  <c r="E23" i="6"/>
  <c r="F23" i="6"/>
  <c r="G23" i="6"/>
  <c r="H23" i="6"/>
  <c r="I23" i="6"/>
  <c r="J23" i="6"/>
  <c r="K23" i="6"/>
  <c r="C23" i="6"/>
  <c r="C22" i="6"/>
  <c r="C21" i="6"/>
  <c r="D64" i="6"/>
  <c r="E64" i="6"/>
  <c r="F64" i="6"/>
  <c r="G64" i="6"/>
  <c r="H64" i="6"/>
  <c r="I64" i="6"/>
  <c r="J64" i="6"/>
  <c r="K64" i="6"/>
  <c r="D65" i="6"/>
  <c r="E65" i="6"/>
  <c r="F65" i="6"/>
  <c r="G65" i="6"/>
  <c r="H65" i="6"/>
  <c r="I65" i="6"/>
  <c r="J65" i="6"/>
  <c r="K65" i="6"/>
  <c r="D66" i="6"/>
  <c r="E66" i="6"/>
  <c r="F66" i="6"/>
  <c r="G66" i="6"/>
  <c r="H66" i="6"/>
  <c r="I66" i="6"/>
  <c r="J66" i="6"/>
  <c r="K66" i="6"/>
  <c r="D67" i="6"/>
  <c r="E67" i="6"/>
  <c r="F67" i="6"/>
  <c r="G67" i="6"/>
  <c r="H67" i="6"/>
  <c r="I67" i="6"/>
  <c r="J67" i="6"/>
  <c r="K67" i="6"/>
  <c r="D68" i="6"/>
  <c r="E68" i="6"/>
  <c r="F68" i="6"/>
  <c r="G68" i="6"/>
  <c r="H68" i="6"/>
  <c r="I68" i="6"/>
  <c r="J68" i="6"/>
  <c r="K68" i="6"/>
  <c r="D69" i="6"/>
  <c r="E69" i="6"/>
  <c r="F69" i="6"/>
  <c r="G69" i="6"/>
  <c r="H69" i="6"/>
  <c r="I69" i="6"/>
  <c r="J69" i="6"/>
  <c r="K69" i="6"/>
  <c r="D70" i="6"/>
  <c r="E70" i="6"/>
  <c r="F70" i="6"/>
  <c r="G70" i="6"/>
  <c r="H70" i="6"/>
  <c r="I70" i="6"/>
  <c r="J70" i="6"/>
  <c r="K70" i="6"/>
  <c r="D71" i="6"/>
  <c r="E71" i="6"/>
  <c r="F71" i="6"/>
  <c r="G71" i="6"/>
  <c r="H71" i="6"/>
  <c r="I71" i="6"/>
  <c r="J71" i="6"/>
  <c r="K71" i="6"/>
  <c r="D72" i="6"/>
  <c r="E72" i="6"/>
  <c r="F72" i="6"/>
  <c r="G72" i="6"/>
  <c r="H72" i="6"/>
  <c r="I72" i="6"/>
  <c r="J72" i="6"/>
  <c r="K72" i="6"/>
  <c r="D73" i="6"/>
  <c r="E73" i="6"/>
  <c r="F73" i="6"/>
  <c r="G73" i="6"/>
  <c r="H73" i="6"/>
  <c r="I73" i="6"/>
  <c r="J73" i="6"/>
  <c r="K73" i="6"/>
  <c r="C65" i="6"/>
  <c r="C66" i="6"/>
  <c r="C67" i="6"/>
  <c r="C68" i="6"/>
  <c r="C69" i="6"/>
  <c r="C70" i="6"/>
  <c r="C71" i="6"/>
  <c r="C72" i="6"/>
  <c r="C73" i="6"/>
  <c r="C64" i="6"/>
  <c r="D43" i="6"/>
  <c r="E43" i="6"/>
  <c r="F43" i="6"/>
  <c r="G43" i="6"/>
  <c r="H43" i="6"/>
  <c r="I43" i="6"/>
  <c r="J43" i="6"/>
  <c r="K43" i="6"/>
  <c r="D44" i="6"/>
  <c r="E44" i="6"/>
  <c r="F44" i="6"/>
  <c r="G44" i="6"/>
  <c r="H44" i="6"/>
  <c r="I44" i="6"/>
  <c r="J44" i="6"/>
  <c r="K44" i="6"/>
  <c r="D45" i="6"/>
  <c r="E45" i="6"/>
  <c r="F45" i="6"/>
  <c r="G45" i="6"/>
  <c r="H45" i="6"/>
  <c r="I45" i="6"/>
  <c r="J45" i="6"/>
  <c r="K45" i="6"/>
  <c r="D46" i="6"/>
  <c r="E46" i="6"/>
  <c r="F46" i="6"/>
  <c r="G46" i="6"/>
  <c r="H46" i="6"/>
  <c r="I46" i="6"/>
  <c r="J46" i="6"/>
  <c r="K46" i="6"/>
  <c r="D47" i="6"/>
  <c r="E47" i="6"/>
  <c r="F47" i="6"/>
  <c r="G47" i="6"/>
  <c r="H47" i="6"/>
  <c r="I47" i="6"/>
  <c r="J47" i="6"/>
  <c r="K47" i="6"/>
  <c r="D48" i="6"/>
  <c r="E48" i="6"/>
  <c r="F48" i="6"/>
  <c r="G48" i="6"/>
  <c r="H48" i="6"/>
  <c r="I48" i="6"/>
  <c r="J48" i="6"/>
  <c r="K48" i="6"/>
  <c r="D49" i="6"/>
  <c r="E49" i="6"/>
  <c r="F49" i="6"/>
  <c r="G49" i="6"/>
  <c r="H49" i="6"/>
  <c r="I49" i="6"/>
  <c r="J49" i="6"/>
  <c r="K49" i="6"/>
  <c r="D50" i="6"/>
  <c r="E50" i="6"/>
  <c r="F50" i="6"/>
  <c r="G50" i="6"/>
  <c r="H50" i="6"/>
  <c r="I50" i="6"/>
  <c r="J50" i="6"/>
  <c r="K50" i="6"/>
  <c r="D51" i="6"/>
  <c r="E51" i="6"/>
  <c r="F51" i="6"/>
  <c r="G51" i="6"/>
  <c r="H51" i="6"/>
  <c r="I51" i="6"/>
  <c r="J51" i="6"/>
  <c r="K51" i="6"/>
  <c r="D52" i="6"/>
  <c r="E52" i="6"/>
  <c r="F52" i="6"/>
  <c r="G52" i="6"/>
  <c r="H52" i="6"/>
  <c r="I52" i="6"/>
  <c r="J52" i="6"/>
  <c r="K52" i="6"/>
  <c r="C44" i="6"/>
  <c r="C45" i="6"/>
  <c r="C46" i="6"/>
  <c r="C47" i="6"/>
  <c r="C48" i="6"/>
  <c r="C49" i="6"/>
  <c r="C50" i="6"/>
  <c r="C51" i="6"/>
  <c r="C52" i="6"/>
  <c r="C43" i="6"/>
  <c r="D28" i="6"/>
  <c r="E28" i="6"/>
  <c r="F28" i="6"/>
  <c r="G28" i="6"/>
  <c r="H28" i="6"/>
  <c r="I28" i="6"/>
  <c r="J28" i="6"/>
  <c r="K28" i="6"/>
  <c r="D29" i="6"/>
  <c r="E29" i="6"/>
  <c r="F29" i="6"/>
  <c r="G29" i="6"/>
  <c r="H29" i="6"/>
  <c r="I29" i="6"/>
  <c r="J29" i="6"/>
  <c r="K29" i="6"/>
  <c r="D30" i="6"/>
  <c r="E30" i="6"/>
  <c r="F30" i="6"/>
  <c r="G30" i="6"/>
  <c r="I30" i="6"/>
  <c r="J30" i="6"/>
  <c r="K30" i="6"/>
  <c r="D31" i="6"/>
  <c r="E31" i="6"/>
  <c r="F31" i="6"/>
  <c r="G31" i="6"/>
  <c r="I31" i="6"/>
  <c r="J31" i="6"/>
  <c r="K31" i="6"/>
  <c r="D32" i="6"/>
  <c r="E32" i="6"/>
  <c r="F32" i="6"/>
  <c r="G32" i="6"/>
  <c r="H32" i="6"/>
  <c r="I32" i="6"/>
  <c r="J32" i="6"/>
  <c r="K32" i="6"/>
  <c r="D33" i="6"/>
  <c r="E33" i="6"/>
  <c r="F33" i="6"/>
  <c r="G33" i="6"/>
  <c r="H33" i="6"/>
  <c r="I33" i="6"/>
  <c r="J33" i="6"/>
  <c r="K33" i="6"/>
  <c r="D34" i="6"/>
  <c r="E34" i="6"/>
  <c r="F34" i="6"/>
  <c r="G34" i="6"/>
  <c r="H34" i="6"/>
  <c r="I34" i="6"/>
  <c r="J34" i="6"/>
  <c r="K34" i="6"/>
  <c r="D35" i="6"/>
  <c r="E35" i="6"/>
  <c r="F35" i="6"/>
  <c r="G35" i="6"/>
  <c r="H35" i="6"/>
  <c r="I35" i="6"/>
  <c r="J35" i="6"/>
  <c r="K35" i="6"/>
  <c r="D36" i="6"/>
  <c r="E36" i="6"/>
  <c r="F36" i="6"/>
  <c r="G36" i="6"/>
  <c r="H36" i="6"/>
  <c r="I36" i="6"/>
  <c r="J36" i="6"/>
  <c r="K36" i="6"/>
  <c r="D37" i="6"/>
  <c r="E37" i="6"/>
  <c r="F37" i="6"/>
  <c r="G37" i="6"/>
  <c r="H37" i="6"/>
  <c r="I37" i="6"/>
  <c r="J37" i="6"/>
  <c r="K37" i="6"/>
  <c r="C29" i="6"/>
  <c r="C30" i="6"/>
  <c r="C31" i="6"/>
  <c r="C32" i="6"/>
  <c r="C33" i="6"/>
  <c r="C34" i="6"/>
  <c r="C35" i="6"/>
  <c r="C36" i="6"/>
  <c r="C37" i="6"/>
  <c r="C28" i="6"/>
  <c r="D4" i="6"/>
  <c r="E4" i="6"/>
  <c r="F4" i="6"/>
  <c r="G4" i="6"/>
  <c r="H4" i="6"/>
  <c r="I4" i="6"/>
  <c r="J4" i="6"/>
  <c r="K4" i="6"/>
  <c r="D5" i="6"/>
  <c r="E5" i="6"/>
  <c r="F5" i="6"/>
  <c r="G5" i="6"/>
  <c r="H5" i="6"/>
  <c r="I5" i="6"/>
  <c r="J5" i="6"/>
  <c r="K5" i="6"/>
  <c r="D6" i="6"/>
  <c r="E6" i="6"/>
  <c r="F6" i="6"/>
  <c r="G6" i="6"/>
  <c r="H6" i="6"/>
  <c r="I6" i="6"/>
  <c r="J6" i="6"/>
  <c r="K6" i="6"/>
  <c r="D7" i="6"/>
  <c r="E7" i="6"/>
  <c r="F7" i="6"/>
  <c r="G7" i="6"/>
  <c r="H7" i="6"/>
  <c r="I7" i="6"/>
  <c r="J7" i="6"/>
  <c r="K7" i="6"/>
  <c r="D8" i="6"/>
  <c r="E8" i="6"/>
  <c r="F8" i="6"/>
  <c r="G8" i="6"/>
  <c r="H8" i="6"/>
  <c r="I8" i="6"/>
  <c r="J8" i="6"/>
  <c r="K8" i="6"/>
  <c r="D9" i="6"/>
  <c r="E9" i="6"/>
  <c r="F9" i="6"/>
  <c r="G9" i="6"/>
  <c r="H9" i="6"/>
  <c r="I9" i="6"/>
  <c r="J9" i="6"/>
  <c r="K9" i="6"/>
  <c r="D10" i="6"/>
  <c r="E10" i="6"/>
  <c r="F10" i="6"/>
  <c r="G10" i="6"/>
  <c r="H10" i="6"/>
  <c r="I10" i="6"/>
  <c r="J10" i="6"/>
  <c r="K10" i="6"/>
  <c r="D11" i="6"/>
  <c r="E11" i="6"/>
  <c r="F11" i="6"/>
  <c r="G11" i="6"/>
  <c r="H11" i="6"/>
  <c r="I11" i="6"/>
  <c r="J11" i="6"/>
  <c r="K11" i="6"/>
  <c r="D12" i="6"/>
  <c r="E12" i="6"/>
  <c r="F12" i="6"/>
  <c r="G12" i="6"/>
  <c r="H12" i="6"/>
  <c r="I12" i="6"/>
  <c r="J12" i="6"/>
  <c r="K12" i="6"/>
  <c r="D13" i="6"/>
  <c r="E13" i="6"/>
  <c r="F13" i="6"/>
  <c r="G13" i="6"/>
  <c r="H13" i="6"/>
  <c r="I13" i="6"/>
  <c r="J13" i="6"/>
  <c r="K13" i="6"/>
  <c r="D14" i="6"/>
  <c r="E14" i="6"/>
  <c r="F14" i="6"/>
  <c r="G14" i="6"/>
  <c r="H14" i="6"/>
  <c r="I14" i="6"/>
  <c r="J14" i="6"/>
  <c r="K14" i="6"/>
  <c r="D15" i="6"/>
  <c r="E15" i="6"/>
  <c r="F15" i="6"/>
  <c r="G15" i="6"/>
  <c r="H15" i="6"/>
  <c r="I15" i="6"/>
  <c r="J15" i="6"/>
  <c r="K15" i="6"/>
  <c r="C5" i="6"/>
  <c r="C6" i="6"/>
  <c r="C7" i="6"/>
  <c r="C8" i="6"/>
  <c r="C9" i="6"/>
  <c r="C10" i="6"/>
  <c r="C11" i="6"/>
  <c r="C12" i="6"/>
  <c r="C13" i="6"/>
  <c r="C14" i="6"/>
  <c r="C15" i="6"/>
  <c r="C4" i="6"/>
  <c r="D68" i="3"/>
  <c r="E68" i="3"/>
  <c r="F68" i="3"/>
  <c r="G68" i="3"/>
  <c r="H68" i="3"/>
  <c r="I68" i="3"/>
  <c r="J68" i="3"/>
  <c r="K68" i="3"/>
  <c r="D69" i="3"/>
  <c r="E69" i="3"/>
  <c r="F69" i="3"/>
  <c r="G69" i="3"/>
  <c r="H69" i="3"/>
  <c r="I69" i="3"/>
  <c r="J69" i="3"/>
  <c r="K69" i="3"/>
  <c r="D70" i="3"/>
  <c r="E70" i="3"/>
  <c r="F70" i="3"/>
  <c r="G70" i="3"/>
  <c r="H70" i="3"/>
  <c r="I70" i="3"/>
  <c r="J70" i="3"/>
  <c r="K70" i="3"/>
  <c r="D71" i="3"/>
  <c r="E71" i="3"/>
  <c r="F71" i="3"/>
  <c r="G71" i="3"/>
  <c r="H71" i="3"/>
  <c r="I71" i="3"/>
  <c r="J71" i="3"/>
  <c r="K71" i="3"/>
  <c r="C71" i="3"/>
  <c r="C70" i="3"/>
  <c r="C69" i="3"/>
  <c r="C68" i="3"/>
  <c r="J46" i="3"/>
  <c r="D44" i="3"/>
  <c r="E44" i="3"/>
  <c r="F44" i="3"/>
  <c r="G44" i="3"/>
  <c r="H44" i="3"/>
  <c r="I44" i="3"/>
  <c r="J44" i="3"/>
  <c r="K44" i="3"/>
  <c r="D45" i="3"/>
  <c r="E45" i="3"/>
  <c r="F45" i="3"/>
  <c r="G45" i="3"/>
  <c r="H45" i="3"/>
  <c r="I45" i="3"/>
  <c r="J45" i="3"/>
  <c r="K45" i="3"/>
  <c r="D46" i="3"/>
  <c r="E46" i="3"/>
  <c r="F46" i="3"/>
  <c r="G46" i="3"/>
  <c r="H46" i="3"/>
  <c r="I46" i="3"/>
  <c r="K46" i="3"/>
  <c r="D47" i="3"/>
  <c r="E47" i="3"/>
  <c r="F47" i="3"/>
  <c r="G47" i="3"/>
  <c r="H47" i="3"/>
  <c r="I47" i="3"/>
  <c r="J47" i="3"/>
  <c r="K47" i="3"/>
  <c r="C47" i="3"/>
  <c r="C46" i="3"/>
  <c r="C45" i="3"/>
  <c r="C44" i="3"/>
  <c r="F23" i="3"/>
  <c r="F21" i="3"/>
  <c r="J21" i="3"/>
  <c r="K21" i="3"/>
  <c r="K20" i="3"/>
  <c r="D20" i="3"/>
  <c r="E20" i="3"/>
  <c r="F20" i="3"/>
  <c r="G20" i="3"/>
  <c r="H20" i="3"/>
  <c r="I20" i="3"/>
  <c r="J20" i="3"/>
  <c r="D21" i="3"/>
  <c r="E21" i="3"/>
  <c r="G21" i="3"/>
  <c r="H21" i="3"/>
  <c r="I21" i="3"/>
  <c r="D22" i="3"/>
  <c r="E22" i="3"/>
  <c r="F22" i="3"/>
  <c r="G22" i="3"/>
  <c r="H22" i="3"/>
  <c r="I22" i="3"/>
  <c r="J22" i="3"/>
  <c r="K22" i="3"/>
  <c r="D23" i="3"/>
  <c r="E23" i="3"/>
  <c r="G23" i="3"/>
  <c r="H23" i="3"/>
  <c r="I23" i="3"/>
  <c r="J23" i="3"/>
  <c r="K23" i="3"/>
  <c r="C21" i="3"/>
  <c r="C22" i="3"/>
  <c r="C23" i="3"/>
  <c r="C20" i="3"/>
  <c r="D52" i="3"/>
  <c r="E52" i="3"/>
  <c r="F52" i="3"/>
  <c r="G52" i="3"/>
  <c r="H52" i="3"/>
  <c r="I52" i="3"/>
  <c r="J52" i="3"/>
  <c r="K52" i="3"/>
  <c r="D53" i="3"/>
  <c r="E53" i="3"/>
  <c r="F53" i="3"/>
  <c r="G53" i="3"/>
  <c r="H53" i="3"/>
  <c r="I53" i="3"/>
  <c r="J53" i="3"/>
  <c r="K53" i="3"/>
  <c r="D54" i="3"/>
  <c r="E54" i="3"/>
  <c r="F54" i="3"/>
  <c r="G54" i="3"/>
  <c r="H54" i="3"/>
  <c r="I54" i="3"/>
  <c r="J54" i="3"/>
  <c r="K54" i="3"/>
  <c r="D55" i="3"/>
  <c r="E55" i="3"/>
  <c r="F55" i="3"/>
  <c r="G55" i="3"/>
  <c r="H55" i="3"/>
  <c r="I55" i="3"/>
  <c r="J55" i="3"/>
  <c r="K55" i="3"/>
  <c r="D56" i="3"/>
  <c r="E56" i="3"/>
  <c r="F56" i="3"/>
  <c r="G56" i="3"/>
  <c r="H56" i="3"/>
  <c r="I56" i="3"/>
  <c r="J56" i="3"/>
  <c r="K56" i="3"/>
  <c r="D57" i="3"/>
  <c r="E57" i="3"/>
  <c r="F57" i="3"/>
  <c r="G57" i="3"/>
  <c r="H57" i="3"/>
  <c r="I57" i="3"/>
  <c r="J57" i="3"/>
  <c r="K57" i="3"/>
  <c r="D58" i="3"/>
  <c r="E58" i="3"/>
  <c r="F58" i="3"/>
  <c r="G58" i="3"/>
  <c r="H58" i="3"/>
  <c r="I58" i="3"/>
  <c r="J58" i="3"/>
  <c r="K58" i="3"/>
  <c r="D59" i="3"/>
  <c r="E59" i="3"/>
  <c r="F59" i="3"/>
  <c r="G59" i="3"/>
  <c r="H59" i="3"/>
  <c r="I59" i="3"/>
  <c r="J59" i="3"/>
  <c r="K59" i="3"/>
  <c r="D60" i="3"/>
  <c r="E60" i="3"/>
  <c r="F60" i="3"/>
  <c r="G60" i="3"/>
  <c r="H60" i="3"/>
  <c r="I60" i="3"/>
  <c r="J60" i="3"/>
  <c r="K60" i="3"/>
  <c r="D61" i="3"/>
  <c r="E61" i="3"/>
  <c r="F61" i="3"/>
  <c r="G61" i="3"/>
  <c r="H61" i="3"/>
  <c r="I61" i="3"/>
  <c r="J61" i="3"/>
  <c r="K61" i="3"/>
  <c r="D62" i="3"/>
  <c r="E62" i="3"/>
  <c r="F62" i="3"/>
  <c r="G62" i="3"/>
  <c r="H62" i="3"/>
  <c r="I62" i="3"/>
  <c r="J62" i="3"/>
  <c r="K62" i="3"/>
  <c r="D63" i="3"/>
  <c r="E63" i="3"/>
  <c r="F63" i="3"/>
  <c r="G63" i="3"/>
  <c r="H63" i="3"/>
  <c r="I63" i="3"/>
  <c r="J63" i="3"/>
  <c r="K63" i="3"/>
  <c r="D64" i="3"/>
  <c r="E64" i="3"/>
  <c r="F64" i="3"/>
  <c r="G64" i="3"/>
  <c r="H64" i="3"/>
  <c r="I64" i="3"/>
  <c r="J64" i="3"/>
  <c r="K64" i="3"/>
  <c r="D65" i="3"/>
  <c r="E65" i="3"/>
  <c r="F65" i="3"/>
  <c r="G65" i="3"/>
  <c r="H65" i="3"/>
  <c r="I65" i="3"/>
  <c r="J65" i="3"/>
  <c r="K65" i="3"/>
  <c r="C53" i="3"/>
  <c r="C54" i="3"/>
  <c r="C55" i="3"/>
  <c r="C56" i="3"/>
  <c r="C57" i="3"/>
  <c r="C58" i="3"/>
  <c r="C59" i="3"/>
  <c r="C60" i="3"/>
  <c r="C61" i="3"/>
  <c r="C62" i="3"/>
  <c r="C63" i="3"/>
  <c r="C64" i="3"/>
  <c r="C65" i="3"/>
  <c r="C52" i="3"/>
  <c r="D4" i="3"/>
  <c r="E4" i="3"/>
  <c r="F4" i="3"/>
  <c r="G4" i="3"/>
  <c r="H4" i="3"/>
  <c r="I4" i="3"/>
  <c r="J4" i="3"/>
  <c r="K4" i="3"/>
  <c r="D5" i="3"/>
  <c r="E5" i="3"/>
  <c r="F5" i="3"/>
  <c r="G5" i="3"/>
  <c r="H5" i="3"/>
  <c r="I5" i="3"/>
  <c r="J5" i="3"/>
  <c r="K5" i="3"/>
  <c r="D6" i="3"/>
  <c r="E6" i="3"/>
  <c r="F6" i="3"/>
  <c r="G6" i="3"/>
  <c r="H6" i="3"/>
  <c r="I6" i="3"/>
  <c r="J6" i="3"/>
  <c r="K6" i="3"/>
  <c r="D7" i="3"/>
  <c r="E7" i="3"/>
  <c r="F7" i="3"/>
  <c r="G7" i="3"/>
  <c r="H7" i="3"/>
  <c r="I7" i="3"/>
  <c r="J7" i="3"/>
  <c r="K7" i="3"/>
  <c r="D8" i="3"/>
  <c r="E8" i="3"/>
  <c r="F8" i="3"/>
  <c r="G8" i="3"/>
  <c r="H8" i="3"/>
  <c r="I8" i="3"/>
  <c r="J8" i="3"/>
  <c r="K8" i="3"/>
  <c r="D9" i="3"/>
  <c r="E9" i="3"/>
  <c r="F9" i="3"/>
  <c r="G9" i="3"/>
  <c r="H9" i="3"/>
  <c r="I9" i="3"/>
  <c r="J9" i="3"/>
  <c r="K9" i="3"/>
  <c r="D10" i="3"/>
  <c r="E10" i="3"/>
  <c r="F10" i="3"/>
  <c r="G10" i="3"/>
  <c r="H10" i="3"/>
  <c r="I10" i="3"/>
  <c r="J10" i="3"/>
  <c r="K10" i="3"/>
  <c r="D11" i="3"/>
  <c r="E11" i="3"/>
  <c r="F11" i="3"/>
  <c r="G11" i="3"/>
  <c r="H11" i="3"/>
  <c r="I11" i="3"/>
  <c r="J11" i="3"/>
  <c r="K11" i="3"/>
  <c r="D12" i="3"/>
  <c r="E12" i="3"/>
  <c r="F12" i="3"/>
  <c r="G12" i="3"/>
  <c r="H12" i="3"/>
  <c r="I12" i="3"/>
  <c r="J12" i="3"/>
  <c r="K12" i="3"/>
  <c r="D13" i="3"/>
  <c r="E13" i="3"/>
  <c r="F13" i="3"/>
  <c r="G13" i="3"/>
  <c r="H13" i="3"/>
  <c r="I13" i="3"/>
  <c r="J13" i="3"/>
  <c r="K13" i="3"/>
  <c r="D14" i="3"/>
  <c r="E14" i="3"/>
  <c r="F14" i="3"/>
  <c r="G14" i="3"/>
  <c r="H14" i="3"/>
  <c r="I14" i="3"/>
  <c r="J14" i="3"/>
  <c r="K14" i="3"/>
  <c r="D15" i="3"/>
  <c r="E15" i="3"/>
  <c r="F15" i="3"/>
  <c r="G15" i="3"/>
  <c r="H15" i="3"/>
  <c r="I15" i="3"/>
  <c r="J15" i="3"/>
  <c r="K15" i="3"/>
  <c r="D16" i="3"/>
  <c r="E16" i="3"/>
  <c r="F16" i="3"/>
  <c r="G16" i="3"/>
  <c r="H16" i="3"/>
  <c r="I16" i="3"/>
  <c r="J16" i="3"/>
  <c r="K16" i="3"/>
  <c r="D17" i="3"/>
  <c r="E17" i="3"/>
  <c r="F17" i="3"/>
  <c r="G17" i="3"/>
  <c r="H17" i="3"/>
  <c r="I17" i="3"/>
  <c r="J17" i="3"/>
  <c r="K17" i="3"/>
  <c r="C5" i="3"/>
  <c r="C6" i="3"/>
  <c r="C7" i="3"/>
  <c r="C8" i="3"/>
  <c r="C9" i="3"/>
  <c r="C10" i="3"/>
  <c r="C11" i="3"/>
  <c r="C12" i="3"/>
  <c r="C13" i="3"/>
  <c r="C14" i="3"/>
  <c r="C15" i="3"/>
  <c r="C16" i="3"/>
  <c r="C17" i="3"/>
  <c r="C4" i="3"/>
  <c r="D193" i="4"/>
  <c r="E193" i="4"/>
  <c r="F193" i="4"/>
  <c r="G193" i="4"/>
  <c r="H193" i="4"/>
  <c r="I193" i="4"/>
  <c r="J193" i="4"/>
  <c r="K193" i="4"/>
  <c r="D194" i="4"/>
  <c r="E194" i="4"/>
  <c r="F194" i="4"/>
  <c r="G194" i="4"/>
  <c r="H194" i="4"/>
  <c r="I194" i="4"/>
  <c r="J194" i="4"/>
  <c r="K194" i="4"/>
  <c r="D195" i="4"/>
  <c r="E195" i="4"/>
  <c r="F195" i="4"/>
  <c r="G195" i="4"/>
  <c r="H195" i="4"/>
  <c r="I195" i="4"/>
  <c r="J195" i="4"/>
  <c r="K195" i="4"/>
  <c r="D196" i="4"/>
  <c r="E196" i="4"/>
  <c r="F196" i="4"/>
  <c r="G196" i="4"/>
  <c r="H196" i="4"/>
  <c r="I196" i="4"/>
  <c r="J196" i="4"/>
  <c r="K196" i="4"/>
  <c r="D197" i="4"/>
  <c r="E197" i="4"/>
  <c r="F197" i="4"/>
  <c r="G197" i="4"/>
  <c r="H197" i="4"/>
  <c r="I197" i="4"/>
  <c r="J197" i="4"/>
  <c r="K197" i="4"/>
  <c r="D198" i="4"/>
  <c r="E198" i="4"/>
  <c r="F198" i="4"/>
  <c r="G198" i="4"/>
  <c r="H198" i="4"/>
  <c r="I198" i="4"/>
  <c r="J198" i="4"/>
  <c r="K198" i="4"/>
  <c r="D199" i="4"/>
  <c r="E199" i="4"/>
  <c r="F199" i="4"/>
  <c r="G199" i="4"/>
  <c r="H199" i="4"/>
  <c r="I199" i="4"/>
  <c r="J199" i="4"/>
  <c r="K199" i="4"/>
  <c r="D200" i="4"/>
  <c r="E200" i="4"/>
  <c r="F200" i="4"/>
  <c r="G200" i="4"/>
  <c r="H200" i="4"/>
  <c r="I200" i="4"/>
  <c r="J200" i="4"/>
  <c r="K200" i="4"/>
  <c r="D201" i="4"/>
  <c r="E201" i="4"/>
  <c r="F201" i="4"/>
  <c r="G201" i="4"/>
  <c r="H201" i="4"/>
  <c r="I201" i="4"/>
  <c r="J201" i="4"/>
  <c r="K201" i="4"/>
  <c r="D202" i="4"/>
  <c r="E202" i="4"/>
  <c r="F202" i="4"/>
  <c r="G202" i="4"/>
  <c r="H202" i="4"/>
  <c r="I202" i="4"/>
  <c r="J202" i="4"/>
  <c r="K202" i="4"/>
  <c r="C194" i="4"/>
  <c r="C195" i="4"/>
  <c r="C196" i="4"/>
  <c r="C197" i="4"/>
  <c r="C198" i="4"/>
  <c r="C199" i="4"/>
  <c r="C200" i="4"/>
  <c r="C201" i="4"/>
  <c r="C202" i="4"/>
  <c r="C193" i="4"/>
  <c r="D179" i="4"/>
  <c r="E179" i="4"/>
  <c r="F179" i="4"/>
  <c r="G179" i="4"/>
  <c r="H179" i="4"/>
  <c r="I179" i="4"/>
  <c r="J179" i="4"/>
  <c r="K179" i="4"/>
  <c r="D180" i="4"/>
  <c r="E180" i="4"/>
  <c r="F180" i="4"/>
  <c r="G180" i="4"/>
  <c r="H180" i="4"/>
  <c r="I180" i="4"/>
  <c r="J180" i="4"/>
  <c r="K180" i="4"/>
  <c r="D181" i="4"/>
  <c r="E181" i="4"/>
  <c r="F181" i="4"/>
  <c r="G181" i="4"/>
  <c r="H181" i="4"/>
  <c r="I181" i="4"/>
  <c r="J181" i="4"/>
  <c r="K181" i="4"/>
  <c r="D182" i="4"/>
  <c r="E182" i="4"/>
  <c r="F182" i="4"/>
  <c r="G182" i="4"/>
  <c r="H182" i="4"/>
  <c r="I182" i="4"/>
  <c r="J182" i="4"/>
  <c r="K182" i="4"/>
  <c r="D183" i="4"/>
  <c r="E183" i="4"/>
  <c r="F183" i="4"/>
  <c r="G183" i="4"/>
  <c r="H183" i="4"/>
  <c r="I183" i="4"/>
  <c r="J183" i="4"/>
  <c r="K183" i="4"/>
  <c r="D184" i="4"/>
  <c r="E184" i="4"/>
  <c r="F184" i="4"/>
  <c r="G184" i="4"/>
  <c r="H184" i="4"/>
  <c r="I184" i="4"/>
  <c r="J184" i="4"/>
  <c r="K184" i="4"/>
  <c r="D185" i="4"/>
  <c r="E185" i="4"/>
  <c r="F185" i="4"/>
  <c r="G185" i="4"/>
  <c r="H185" i="4"/>
  <c r="I185" i="4"/>
  <c r="J185" i="4"/>
  <c r="K185" i="4"/>
  <c r="D186" i="4"/>
  <c r="E186" i="4"/>
  <c r="F186" i="4"/>
  <c r="G186" i="4"/>
  <c r="H186" i="4"/>
  <c r="I186" i="4"/>
  <c r="J186" i="4"/>
  <c r="K186" i="4"/>
  <c r="D187" i="4"/>
  <c r="E187" i="4"/>
  <c r="F187" i="4"/>
  <c r="G187" i="4"/>
  <c r="H187" i="4"/>
  <c r="I187" i="4"/>
  <c r="J187" i="4"/>
  <c r="K187" i="4"/>
  <c r="D188" i="4"/>
  <c r="E188" i="4"/>
  <c r="F188" i="4"/>
  <c r="G188" i="4"/>
  <c r="H188" i="4"/>
  <c r="I188" i="4"/>
  <c r="J188" i="4"/>
  <c r="K188" i="4"/>
  <c r="C180" i="4"/>
  <c r="C181" i="4"/>
  <c r="C182" i="4"/>
  <c r="C183" i="4"/>
  <c r="C184" i="4"/>
  <c r="C185" i="4"/>
  <c r="C186" i="4"/>
  <c r="C187" i="4"/>
  <c r="C188" i="4"/>
  <c r="C179" i="4"/>
  <c r="D165" i="4"/>
  <c r="E165" i="4"/>
  <c r="F165" i="4"/>
  <c r="G165" i="4"/>
  <c r="H165" i="4"/>
  <c r="I165" i="4"/>
  <c r="J165" i="4"/>
  <c r="K165" i="4"/>
  <c r="D166" i="4"/>
  <c r="E166" i="4"/>
  <c r="F166" i="4"/>
  <c r="G166" i="4"/>
  <c r="H166" i="4"/>
  <c r="I166" i="4"/>
  <c r="J166" i="4"/>
  <c r="K166" i="4"/>
  <c r="D167" i="4"/>
  <c r="E167" i="4"/>
  <c r="F167" i="4"/>
  <c r="G167" i="4"/>
  <c r="H167" i="4"/>
  <c r="I167" i="4"/>
  <c r="J167" i="4"/>
  <c r="K167" i="4"/>
  <c r="D168" i="4"/>
  <c r="E168" i="4"/>
  <c r="F168" i="4"/>
  <c r="G168" i="4"/>
  <c r="H168" i="4"/>
  <c r="I168" i="4"/>
  <c r="J168" i="4"/>
  <c r="K168" i="4"/>
  <c r="D169" i="4"/>
  <c r="E169" i="4"/>
  <c r="F169" i="4"/>
  <c r="G169" i="4"/>
  <c r="H169" i="4"/>
  <c r="I169" i="4"/>
  <c r="J169" i="4"/>
  <c r="K169" i="4"/>
  <c r="D170" i="4"/>
  <c r="E170" i="4"/>
  <c r="F170" i="4"/>
  <c r="G170" i="4"/>
  <c r="H170" i="4"/>
  <c r="I170" i="4"/>
  <c r="J170" i="4"/>
  <c r="K170" i="4"/>
  <c r="D171" i="4"/>
  <c r="E171" i="4"/>
  <c r="F171" i="4"/>
  <c r="G171" i="4"/>
  <c r="H171" i="4"/>
  <c r="I171" i="4"/>
  <c r="J171" i="4"/>
  <c r="K171" i="4"/>
  <c r="D172" i="4"/>
  <c r="E172" i="4"/>
  <c r="F172" i="4"/>
  <c r="G172" i="4"/>
  <c r="H172" i="4"/>
  <c r="I172" i="4"/>
  <c r="J172" i="4"/>
  <c r="K172" i="4"/>
  <c r="D173" i="4"/>
  <c r="E173" i="4"/>
  <c r="F173" i="4"/>
  <c r="G173" i="4"/>
  <c r="H173" i="4"/>
  <c r="I173" i="4"/>
  <c r="J173" i="4"/>
  <c r="K173" i="4"/>
  <c r="D174" i="4"/>
  <c r="E174" i="4"/>
  <c r="F174" i="4"/>
  <c r="G174" i="4"/>
  <c r="H174" i="4"/>
  <c r="I174" i="4"/>
  <c r="J174" i="4"/>
  <c r="K174" i="4"/>
  <c r="C166" i="4"/>
  <c r="C167" i="4"/>
  <c r="C168" i="4"/>
  <c r="C169" i="4"/>
  <c r="C170" i="4"/>
  <c r="C171" i="4"/>
  <c r="C172" i="4"/>
  <c r="C173" i="4"/>
  <c r="C174" i="4"/>
  <c r="C165" i="4"/>
  <c r="D137" i="4"/>
  <c r="E137" i="4"/>
  <c r="F137" i="4"/>
  <c r="G137" i="4"/>
  <c r="H137" i="4"/>
  <c r="I137" i="4"/>
  <c r="J137" i="4"/>
  <c r="K137" i="4"/>
  <c r="D138" i="4"/>
  <c r="E138" i="4"/>
  <c r="F138" i="4"/>
  <c r="G138" i="4"/>
  <c r="H138" i="4"/>
  <c r="I138" i="4"/>
  <c r="J138" i="4"/>
  <c r="K138" i="4"/>
  <c r="D139" i="4"/>
  <c r="E139" i="4"/>
  <c r="F139" i="4"/>
  <c r="G139" i="4"/>
  <c r="H139" i="4"/>
  <c r="I139" i="4"/>
  <c r="J139" i="4"/>
  <c r="K139" i="4"/>
  <c r="D140" i="4"/>
  <c r="E140" i="4"/>
  <c r="F140" i="4"/>
  <c r="G140" i="4"/>
  <c r="H140" i="4"/>
  <c r="I140" i="4"/>
  <c r="J140" i="4"/>
  <c r="K140" i="4"/>
  <c r="D141" i="4"/>
  <c r="E141" i="4"/>
  <c r="F141" i="4"/>
  <c r="G141" i="4"/>
  <c r="H141" i="4"/>
  <c r="I141" i="4"/>
  <c r="J141" i="4"/>
  <c r="K141" i="4"/>
  <c r="D142" i="4"/>
  <c r="E142" i="4"/>
  <c r="F142" i="4"/>
  <c r="G142" i="4"/>
  <c r="H142" i="4"/>
  <c r="I142" i="4"/>
  <c r="J142" i="4"/>
  <c r="K142" i="4"/>
  <c r="D143" i="4"/>
  <c r="E143" i="4"/>
  <c r="F143" i="4"/>
  <c r="G143" i="4"/>
  <c r="H143" i="4"/>
  <c r="I143" i="4"/>
  <c r="J143" i="4"/>
  <c r="K143" i="4"/>
  <c r="D144" i="4"/>
  <c r="E144" i="4"/>
  <c r="F144" i="4"/>
  <c r="G144" i="4"/>
  <c r="H144" i="4"/>
  <c r="I144" i="4"/>
  <c r="J144" i="4"/>
  <c r="K144" i="4"/>
  <c r="D145" i="4"/>
  <c r="E145" i="4"/>
  <c r="F145" i="4"/>
  <c r="G145" i="4"/>
  <c r="H145" i="4"/>
  <c r="I145" i="4"/>
  <c r="J145" i="4"/>
  <c r="K145" i="4"/>
  <c r="D146" i="4"/>
  <c r="E146" i="4"/>
  <c r="F146" i="4"/>
  <c r="G146" i="4"/>
  <c r="H146" i="4"/>
  <c r="I146" i="4"/>
  <c r="J146" i="4"/>
  <c r="K146" i="4"/>
  <c r="C138" i="4"/>
  <c r="C139" i="4"/>
  <c r="C140" i="4"/>
  <c r="C141" i="4"/>
  <c r="C142" i="4"/>
  <c r="C143" i="4"/>
  <c r="C144" i="4"/>
  <c r="C145" i="4"/>
  <c r="C146" i="4"/>
  <c r="C137" i="4"/>
  <c r="I132" i="4"/>
  <c r="D132" i="4"/>
  <c r="E132" i="4"/>
  <c r="F132" i="4"/>
  <c r="G132" i="4"/>
  <c r="C132" i="4"/>
  <c r="H131" i="4"/>
  <c r="I131" i="4"/>
  <c r="J131" i="4"/>
  <c r="K131" i="4"/>
  <c r="G131" i="4"/>
  <c r="D131" i="4"/>
  <c r="C131" i="4"/>
  <c r="D130" i="4"/>
  <c r="E130" i="4"/>
  <c r="F130" i="4"/>
  <c r="G130" i="4"/>
  <c r="H130" i="4"/>
  <c r="I130" i="4"/>
  <c r="C130" i="4"/>
  <c r="J130" i="4"/>
  <c r="K130" i="4"/>
  <c r="E131" i="4"/>
  <c r="F131" i="4"/>
  <c r="H132" i="4"/>
  <c r="J132" i="4"/>
  <c r="K132" i="4"/>
  <c r="D116" i="4"/>
  <c r="E116" i="4"/>
  <c r="F116" i="4"/>
  <c r="G116" i="4"/>
  <c r="H116" i="4"/>
  <c r="I116" i="4"/>
  <c r="J116" i="4"/>
  <c r="K116" i="4"/>
  <c r="D117" i="4"/>
  <c r="E117" i="4"/>
  <c r="F117" i="4"/>
  <c r="G117" i="4"/>
  <c r="H117" i="4"/>
  <c r="I117" i="4"/>
  <c r="J117" i="4"/>
  <c r="K117" i="4"/>
  <c r="D118" i="4"/>
  <c r="E118" i="4"/>
  <c r="F118" i="4"/>
  <c r="G118" i="4"/>
  <c r="H118" i="4"/>
  <c r="I118" i="4"/>
  <c r="J118" i="4"/>
  <c r="K118" i="4"/>
  <c r="D119" i="4"/>
  <c r="E119" i="4"/>
  <c r="F119" i="4"/>
  <c r="G119" i="4"/>
  <c r="H119" i="4"/>
  <c r="I119" i="4"/>
  <c r="J119" i="4"/>
  <c r="K119" i="4"/>
  <c r="D120" i="4"/>
  <c r="E120" i="4"/>
  <c r="F120" i="4"/>
  <c r="G120" i="4"/>
  <c r="H120" i="4"/>
  <c r="I120" i="4"/>
  <c r="J120" i="4"/>
  <c r="K120" i="4"/>
  <c r="D121" i="4"/>
  <c r="E121" i="4"/>
  <c r="F121" i="4"/>
  <c r="G121" i="4"/>
  <c r="H121" i="4"/>
  <c r="I121" i="4"/>
  <c r="J121" i="4"/>
  <c r="K121" i="4"/>
  <c r="D122" i="4"/>
  <c r="E122" i="4"/>
  <c r="F122" i="4"/>
  <c r="G122" i="4"/>
  <c r="H122" i="4"/>
  <c r="I122" i="4"/>
  <c r="J122" i="4"/>
  <c r="K122" i="4"/>
  <c r="D123" i="4"/>
  <c r="E123" i="4"/>
  <c r="F123" i="4"/>
  <c r="G123" i="4"/>
  <c r="H123" i="4"/>
  <c r="I123" i="4"/>
  <c r="J123" i="4"/>
  <c r="K123" i="4"/>
  <c r="D124" i="4"/>
  <c r="E124" i="4"/>
  <c r="F124" i="4"/>
  <c r="G124" i="4"/>
  <c r="H124" i="4"/>
  <c r="I124" i="4"/>
  <c r="J124" i="4"/>
  <c r="K124" i="4"/>
  <c r="D125" i="4"/>
  <c r="E125" i="4"/>
  <c r="F125" i="4"/>
  <c r="G125" i="4"/>
  <c r="H125" i="4"/>
  <c r="I125" i="4"/>
  <c r="J125" i="4"/>
  <c r="K125" i="4"/>
  <c r="C117" i="4"/>
  <c r="C118" i="4"/>
  <c r="C119" i="4"/>
  <c r="C120" i="4"/>
  <c r="C121" i="4"/>
  <c r="C122" i="4"/>
  <c r="C123" i="4"/>
  <c r="C124" i="4"/>
  <c r="C125" i="4"/>
  <c r="C116" i="4"/>
  <c r="K111" i="4"/>
  <c r="K109" i="4"/>
  <c r="J111" i="4"/>
  <c r="J109" i="4"/>
  <c r="I111" i="4"/>
  <c r="I109" i="4"/>
  <c r="H111" i="4"/>
  <c r="F111" i="4"/>
  <c r="F110" i="4"/>
  <c r="F109" i="4"/>
  <c r="E111" i="4"/>
  <c r="E110" i="4"/>
  <c r="D111" i="4"/>
  <c r="D109" i="4"/>
  <c r="E109" i="4"/>
  <c r="G109" i="4"/>
  <c r="H109" i="4"/>
  <c r="D110" i="4"/>
  <c r="G110" i="4"/>
  <c r="H110" i="4"/>
  <c r="I110" i="4"/>
  <c r="J110" i="4"/>
  <c r="K110" i="4"/>
  <c r="G111" i="4"/>
  <c r="C111" i="4"/>
  <c r="C110" i="4"/>
  <c r="C109" i="4"/>
  <c r="D95" i="4"/>
  <c r="E95" i="4"/>
  <c r="F95" i="4"/>
  <c r="G95" i="4"/>
  <c r="H95" i="4"/>
  <c r="I95" i="4"/>
  <c r="J95" i="4"/>
  <c r="K95" i="4"/>
  <c r="D96" i="4"/>
  <c r="E96" i="4"/>
  <c r="F96" i="4"/>
  <c r="G96" i="4"/>
  <c r="H96" i="4"/>
  <c r="I96" i="4"/>
  <c r="J96" i="4"/>
  <c r="K96" i="4"/>
  <c r="D97" i="4"/>
  <c r="E97" i="4"/>
  <c r="F97" i="4"/>
  <c r="G97" i="4"/>
  <c r="H97" i="4"/>
  <c r="I97" i="4"/>
  <c r="J97" i="4"/>
  <c r="K97" i="4"/>
  <c r="D98" i="4"/>
  <c r="E98" i="4"/>
  <c r="F98" i="4"/>
  <c r="G98" i="4"/>
  <c r="H98" i="4"/>
  <c r="I98" i="4"/>
  <c r="J98" i="4"/>
  <c r="K98" i="4"/>
  <c r="D99" i="4"/>
  <c r="E99" i="4"/>
  <c r="F99" i="4"/>
  <c r="G99" i="4"/>
  <c r="H99" i="4"/>
  <c r="I99" i="4"/>
  <c r="J99" i="4"/>
  <c r="K99" i="4"/>
  <c r="D100" i="4"/>
  <c r="E100" i="4"/>
  <c r="F100" i="4"/>
  <c r="G100" i="4"/>
  <c r="H100" i="4"/>
  <c r="I100" i="4"/>
  <c r="J100" i="4"/>
  <c r="K100" i="4"/>
  <c r="D101" i="4"/>
  <c r="E101" i="4"/>
  <c r="F101" i="4"/>
  <c r="G101" i="4"/>
  <c r="H101" i="4"/>
  <c r="I101" i="4"/>
  <c r="J101" i="4"/>
  <c r="K101" i="4"/>
  <c r="D102" i="4"/>
  <c r="E102" i="4"/>
  <c r="F102" i="4"/>
  <c r="G102" i="4"/>
  <c r="H102" i="4"/>
  <c r="I102" i="4"/>
  <c r="J102" i="4"/>
  <c r="K102" i="4"/>
  <c r="D103" i="4"/>
  <c r="E103" i="4"/>
  <c r="F103" i="4"/>
  <c r="G103" i="4"/>
  <c r="H103" i="4"/>
  <c r="I103" i="4"/>
  <c r="J103" i="4"/>
  <c r="K103" i="4"/>
  <c r="D104" i="4"/>
  <c r="E104" i="4"/>
  <c r="F104" i="4"/>
  <c r="G104" i="4"/>
  <c r="H104" i="4"/>
  <c r="I104" i="4"/>
  <c r="J104" i="4"/>
  <c r="K104" i="4"/>
  <c r="C96" i="4"/>
  <c r="C97" i="4"/>
  <c r="C98" i="4"/>
  <c r="C99" i="4"/>
  <c r="C100" i="4"/>
  <c r="C101" i="4"/>
  <c r="C102" i="4"/>
  <c r="C103" i="4"/>
  <c r="C104" i="4"/>
  <c r="C95" i="4"/>
  <c r="D83" i="4"/>
  <c r="E83" i="4"/>
  <c r="F83" i="4"/>
  <c r="G83" i="4"/>
  <c r="H83" i="4"/>
  <c r="I83" i="4"/>
  <c r="J83" i="4"/>
  <c r="K83" i="4"/>
  <c r="D84" i="4"/>
  <c r="E84" i="4"/>
  <c r="F84" i="4"/>
  <c r="G84" i="4"/>
  <c r="H84" i="4"/>
  <c r="I84" i="4"/>
  <c r="J84" i="4"/>
  <c r="K84" i="4"/>
  <c r="D85" i="4"/>
  <c r="E85" i="4"/>
  <c r="F85" i="4"/>
  <c r="G85" i="4"/>
  <c r="H85" i="4"/>
  <c r="I85" i="4"/>
  <c r="J85" i="4"/>
  <c r="K85" i="4"/>
  <c r="D86" i="4"/>
  <c r="E86" i="4"/>
  <c r="F86" i="4"/>
  <c r="G86" i="4"/>
  <c r="H86" i="4"/>
  <c r="I86" i="4"/>
  <c r="J86" i="4"/>
  <c r="K86" i="4"/>
  <c r="D87" i="4"/>
  <c r="E87" i="4"/>
  <c r="F87" i="4"/>
  <c r="G87" i="4"/>
  <c r="H87" i="4"/>
  <c r="I87" i="4"/>
  <c r="J87" i="4"/>
  <c r="K87" i="4"/>
  <c r="D88" i="4"/>
  <c r="E88" i="4"/>
  <c r="F88" i="4"/>
  <c r="G88" i="4"/>
  <c r="H88" i="4"/>
  <c r="I88" i="4"/>
  <c r="J88" i="4"/>
  <c r="K88" i="4"/>
  <c r="D89" i="4"/>
  <c r="E89" i="4"/>
  <c r="F89" i="4"/>
  <c r="G89" i="4"/>
  <c r="H89" i="4"/>
  <c r="I89" i="4"/>
  <c r="J89" i="4"/>
  <c r="K89" i="4"/>
  <c r="D90" i="4"/>
  <c r="E90" i="4"/>
  <c r="F90" i="4"/>
  <c r="G90" i="4"/>
  <c r="H90" i="4"/>
  <c r="I90" i="4"/>
  <c r="J90" i="4"/>
  <c r="K90" i="4"/>
  <c r="D91" i="4"/>
  <c r="E91" i="4"/>
  <c r="F91" i="4"/>
  <c r="G91" i="4"/>
  <c r="H91" i="4"/>
  <c r="I91" i="4"/>
  <c r="J91" i="4"/>
  <c r="K91" i="4"/>
  <c r="D92" i="4"/>
  <c r="E92" i="4"/>
  <c r="F92" i="4"/>
  <c r="G92" i="4"/>
  <c r="H92" i="4"/>
  <c r="I92" i="4"/>
  <c r="J92" i="4"/>
  <c r="K92" i="4"/>
  <c r="C84" i="4"/>
  <c r="C85" i="4"/>
  <c r="C86" i="4"/>
  <c r="C87" i="4"/>
  <c r="C88" i="4"/>
  <c r="C89" i="4"/>
  <c r="C90" i="4"/>
  <c r="C91" i="4"/>
  <c r="C92" i="4"/>
  <c r="C83" i="4"/>
  <c r="E75" i="4"/>
  <c r="F75" i="4"/>
  <c r="G75" i="4"/>
  <c r="H75" i="4"/>
  <c r="J75" i="4"/>
  <c r="K75" i="4"/>
  <c r="D77" i="4"/>
  <c r="E77" i="4"/>
  <c r="F77" i="4"/>
  <c r="G77" i="4"/>
  <c r="H77" i="4"/>
  <c r="I77" i="4"/>
  <c r="J77" i="4"/>
  <c r="K77" i="4"/>
  <c r="D76" i="4"/>
  <c r="E76" i="4"/>
  <c r="F76" i="4"/>
  <c r="G76" i="4"/>
  <c r="H76" i="4"/>
  <c r="I76" i="4"/>
  <c r="J76" i="4"/>
  <c r="K76" i="4"/>
  <c r="C75" i="4"/>
  <c r="C77" i="4"/>
  <c r="F68" i="4"/>
  <c r="D62" i="4"/>
  <c r="E62" i="4"/>
  <c r="F62" i="4"/>
  <c r="G62" i="4"/>
  <c r="H62" i="4"/>
  <c r="I62" i="4"/>
  <c r="J62" i="4"/>
  <c r="K62" i="4"/>
  <c r="D63" i="4"/>
  <c r="E63" i="4"/>
  <c r="F63" i="4"/>
  <c r="G63" i="4"/>
  <c r="H63" i="4"/>
  <c r="I63" i="4"/>
  <c r="J63" i="4"/>
  <c r="K63" i="4"/>
  <c r="D64" i="4"/>
  <c r="E64" i="4"/>
  <c r="F64" i="4"/>
  <c r="G64" i="4"/>
  <c r="H64" i="4"/>
  <c r="I64" i="4"/>
  <c r="J64" i="4"/>
  <c r="K64" i="4"/>
  <c r="D65" i="4"/>
  <c r="E65" i="4"/>
  <c r="F65" i="4"/>
  <c r="G65" i="4"/>
  <c r="H65" i="4"/>
  <c r="I65" i="4"/>
  <c r="J65" i="4"/>
  <c r="K65" i="4"/>
  <c r="D66" i="4"/>
  <c r="E66" i="4"/>
  <c r="F66" i="4"/>
  <c r="G66" i="4"/>
  <c r="H66" i="4"/>
  <c r="I66" i="4"/>
  <c r="J66" i="4"/>
  <c r="K66" i="4"/>
  <c r="D67" i="4"/>
  <c r="E67" i="4"/>
  <c r="F67" i="4"/>
  <c r="G67" i="4"/>
  <c r="H67" i="4"/>
  <c r="I67" i="4"/>
  <c r="J67" i="4"/>
  <c r="K67" i="4"/>
  <c r="D68" i="4"/>
  <c r="E68" i="4"/>
  <c r="G68" i="4"/>
  <c r="H68" i="4"/>
  <c r="I68" i="4"/>
  <c r="J68" i="4"/>
  <c r="K68" i="4"/>
  <c r="D69" i="4"/>
  <c r="E69" i="4"/>
  <c r="F69" i="4"/>
  <c r="G69" i="4"/>
  <c r="H69" i="4"/>
  <c r="I69" i="4"/>
  <c r="J69" i="4"/>
  <c r="K69" i="4"/>
  <c r="D70" i="4"/>
  <c r="E70" i="4"/>
  <c r="F70" i="4"/>
  <c r="G70" i="4"/>
  <c r="H70" i="4"/>
  <c r="I70" i="4"/>
  <c r="J70" i="4"/>
  <c r="K70" i="4"/>
  <c r="D71" i="4"/>
  <c r="E71" i="4"/>
  <c r="F71" i="4"/>
  <c r="G71" i="4"/>
  <c r="H71" i="4"/>
  <c r="I71" i="4"/>
  <c r="J71" i="4"/>
  <c r="K71" i="4"/>
  <c r="C63" i="4"/>
  <c r="C64" i="4"/>
  <c r="C65" i="4"/>
  <c r="C66" i="4"/>
  <c r="C67" i="4"/>
  <c r="C68" i="4"/>
  <c r="C69" i="4"/>
  <c r="C70" i="4"/>
  <c r="C71" i="4"/>
  <c r="C62" i="4"/>
  <c r="G57" i="4"/>
  <c r="H56" i="4"/>
  <c r="I56" i="4"/>
  <c r="J56" i="4"/>
  <c r="K56" i="4"/>
  <c r="G56" i="4"/>
  <c r="H55" i="4"/>
  <c r="G55" i="4"/>
  <c r="D56" i="4"/>
  <c r="E56" i="4"/>
  <c r="D55" i="4"/>
  <c r="E55" i="4"/>
  <c r="F55" i="4"/>
  <c r="I55" i="4"/>
  <c r="J55" i="4"/>
  <c r="K55" i="4"/>
  <c r="F56" i="4"/>
  <c r="D57" i="4"/>
  <c r="E57" i="4"/>
  <c r="F57" i="4"/>
  <c r="H57" i="4"/>
  <c r="I57" i="4"/>
  <c r="J57" i="4"/>
  <c r="K57" i="4"/>
  <c r="C57" i="4"/>
  <c r="C56" i="4"/>
  <c r="C55" i="4"/>
  <c r="H38" i="4"/>
  <c r="C38" i="4"/>
  <c r="G37" i="4"/>
  <c r="D37" i="4"/>
  <c r="E37" i="4"/>
  <c r="F37" i="4"/>
  <c r="H37" i="4"/>
  <c r="I37" i="4"/>
  <c r="J37" i="4"/>
  <c r="K37" i="4"/>
  <c r="C37" i="4"/>
  <c r="E36" i="4"/>
  <c r="F36" i="4"/>
  <c r="G36" i="4"/>
  <c r="H36" i="4"/>
  <c r="I36" i="4"/>
  <c r="J36" i="4"/>
  <c r="K36" i="4"/>
  <c r="D36" i="4"/>
  <c r="C36" i="4"/>
  <c r="E18" i="4"/>
  <c r="F18" i="4"/>
  <c r="G18" i="4"/>
  <c r="H18" i="4"/>
  <c r="J18" i="4"/>
  <c r="K18" i="4"/>
  <c r="D17" i="4"/>
  <c r="E17" i="4"/>
  <c r="F17" i="4"/>
  <c r="G17" i="4"/>
  <c r="H17" i="4"/>
  <c r="I17" i="4"/>
  <c r="J17" i="4"/>
  <c r="K17" i="4"/>
  <c r="D16" i="4"/>
  <c r="E16" i="4"/>
  <c r="F16" i="4"/>
  <c r="G16" i="4"/>
  <c r="H16" i="4"/>
  <c r="I16" i="4"/>
  <c r="J16" i="4"/>
  <c r="K16" i="4"/>
  <c r="C18" i="4"/>
  <c r="C17" i="4"/>
  <c r="C16" i="4"/>
  <c r="D43" i="4"/>
  <c r="E43" i="4"/>
  <c r="F43" i="4"/>
  <c r="G43" i="4"/>
  <c r="H43" i="4"/>
  <c r="I43" i="4"/>
  <c r="J43" i="4"/>
  <c r="K43" i="4"/>
  <c r="D44" i="4"/>
  <c r="E44" i="4"/>
  <c r="F44" i="4"/>
  <c r="G44" i="4"/>
  <c r="H44" i="4"/>
  <c r="I44" i="4"/>
  <c r="J44" i="4"/>
  <c r="K44" i="4"/>
  <c r="D45" i="4"/>
  <c r="E45" i="4"/>
  <c r="F45" i="4"/>
  <c r="G45" i="4"/>
  <c r="H45" i="4"/>
  <c r="I45" i="4"/>
  <c r="J45" i="4"/>
  <c r="K45" i="4"/>
  <c r="D46" i="4"/>
  <c r="E46" i="4"/>
  <c r="F46" i="4"/>
  <c r="G46" i="4"/>
  <c r="H46" i="4"/>
  <c r="I46" i="4"/>
  <c r="J46" i="4"/>
  <c r="K46" i="4"/>
  <c r="D47" i="4"/>
  <c r="E47" i="4"/>
  <c r="F47" i="4"/>
  <c r="G47" i="4"/>
  <c r="H47" i="4"/>
  <c r="I47" i="4"/>
  <c r="J47" i="4"/>
  <c r="K47" i="4"/>
  <c r="D48" i="4"/>
  <c r="E48" i="4"/>
  <c r="F48" i="4"/>
  <c r="G48" i="4"/>
  <c r="H48" i="4"/>
  <c r="I48" i="4"/>
  <c r="J48" i="4"/>
  <c r="K48" i="4"/>
  <c r="D49" i="4"/>
  <c r="E49" i="4"/>
  <c r="F49" i="4"/>
  <c r="G49" i="4"/>
  <c r="H49" i="4"/>
  <c r="I49" i="4"/>
  <c r="J49" i="4"/>
  <c r="K49" i="4"/>
  <c r="D50" i="4"/>
  <c r="E50" i="4"/>
  <c r="F50" i="4"/>
  <c r="G50" i="4"/>
  <c r="H50" i="4"/>
  <c r="I50" i="4"/>
  <c r="J50" i="4"/>
  <c r="K50" i="4"/>
  <c r="D51" i="4"/>
  <c r="E51" i="4"/>
  <c r="F51" i="4"/>
  <c r="G51" i="4"/>
  <c r="H51" i="4"/>
  <c r="I51" i="4"/>
  <c r="J51" i="4"/>
  <c r="K51" i="4"/>
  <c r="D52" i="4"/>
  <c r="E52" i="4"/>
  <c r="F52" i="4"/>
  <c r="G52" i="4"/>
  <c r="H52" i="4"/>
  <c r="I52" i="4"/>
  <c r="J52" i="4"/>
  <c r="K52" i="4"/>
  <c r="C44" i="4"/>
  <c r="C45" i="4"/>
  <c r="C46" i="4"/>
  <c r="C47" i="4"/>
  <c r="C48" i="4"/>
  <c r="C49" i="4"/>
  <c r="C50" i="4"/>
  <c r="C51" i="4"/>
  <c r="C52" i="4"/>
  <c r="C43" i="4"/>
  <c r="D38" i="4"/>
  <c r="E38" i="4"/>
  <c r="F38" i="4"/>
  <c r="G38" i="4"/>
  <c r="I38" i="4"/>
  <c r="J38" i="4"/>
  <c r="K38" i="4"/>
  <c r="D23" i="4"/>
  <c r="E23" i="4"/>
  <c r="F23" i="4"/>
  <c r="G23" i="4"/>
  <c r="H23" i="4"/>
  <c r="I23" i="4"/>
  <c r="J23" i="4"/>
  <c r="K23" i="4"/>
  <c r="D24" i="4"/>
  <c r="E24" i="4"/>
  <c r="F24" i="4"/>
  <c r="G24" i="4"/>
  <c r="H24" i="4"/>
  <c r="I24" i="4"/>
  <c r="J24" i="4"/>
  <c r="K24" i="4"/>
  <c r="D25" i="4"/>
  <c r="E25" i="4"/>
  <c r="F25" i="4"/>
  <c r="G25" i="4"/>
  <c r="H25" i="4"/>
  <c r="I25" i="4"/>
  <c r="J25" i="4"/>
  <c r="K25" i="4"/>
  <c r="D26" i="4"/>
  <c r="E26" i="4"/>
  <c r="F26" i="4"/>
  <c r="G26" i="4"/>
  <c r="H26" i="4"/>
  <c r="I26" i="4"/>
  <c r="J26" i="4"/>
  <c r="K26" i="4"/>
  <c r="D27" i="4"/>
  <c r="E27" i="4"/>
  <c r="F27" i="4"/>
  <c r="G27" i="4"/>
  <c r="H27" i="4"/>
  <c r="I27" i="4"/>
  <c r="J27" i="4"/>
  <c r="K27" i="4"/>
  <c r="D28" i="4"/>
  <c r="E28" i="4"/>
  <c r="F28" i="4"/>
  <c r="G28" i="4"/>
  <c r="H28" i="4"/>
  <c r="I28" i="4"/>
  <c r="J28" i="4"/>
  <c r="K28" i="4"/>
  <c r="D29" i="4"/>
  <c r="E29" i="4"/>
  <c r="F29" i="4"/>
  <c r="G29" i="4"/>
  <c r="H29" i="4"/>
  <c r="I29" i="4"/>
  <c r="J29" i="4"/>
  <c r="K29" i="4"/>
  <c r="D30" i="4"/>
  <c r="E30" i="4"/>
  <c r="F30" i="4"/>
  <c r="G30" i="4"/>
  <c r="H30" i="4"/>
  <c r="I30" i="4"/>
  <c r="J30" i="4"/>
  <c r="K30" i="4"/>
  <c r="D31" i="4"/>
  <c r="E31" i="4"/>
  <c r="F31" i="4"/>
  <c r="G31" i="4"/>
  <c r="H31" i="4"/>
  <c r="I31" i="4"/>
  <c r="J31" i="4"/>
  <c r="K31" i="4"/>
  <c r="D32" i="4"/>
  <c r="E32" i="4"/>
  <c r="F32" i="4"/>
  <c r="G32" i="4"/>
  <c r="H32" i="4"/>
  <c r="I32" i="4"/>
  <c r="J32" i="4"/>
  <c r="K32" i="4"/>
  <c r="C24" i="4"/>
  <c r="C25" i="4"/>
  <c r="C26" i="4"/>
  <c r="C27" i="4"/>
  <c r="C28" i="4"/>
  <c r="C29" i="4"/>
  <c r="C30" i="4"/>
  <c r="C31" i="4"/>
  <c r="C32" i="4"/>
  <c r="C23" i="4"/>
  <c r="D4" i="4"/>
  <c r="E4" i="4"/>
  <c r="F4" i="4"/>
  <c r="G4" i="4"/>
  <c r="H4" i="4"/>
  <c r="I4" i="4"/>
  <c r="J4" i="4"/>
  <c r="K4" i="4"/>
  <c r="D5" i="4"/>
  <c r="E5" i="4"/>
  <c r="F5" i="4"/>
  <c r="G5" i="4"/>
  <c r="H5" i="4"/>
  <c r="I5" i="4"/>
  <c r="J5" i="4"/>
  <c r="K5" i="4"/>
  <c r="D6" i="4"/>
  <c r="E6" i="4"/>
  <c r="F6" i="4"/>
  <c r="G6" i="4"/>
  <c r="H6" i="4"/>
  <c r="I6" i="4"/>
  <c r="J6" i="4"/>
  <c r="K6" i="4"/>
  <c r="D7" i="4"/>
  <c r="E7" i="4"/>
  <c r="F7" i="4"/>
  <c r="G7" i="4"/>
  <c r="H7" i="4"/>
  <c r="I7" i="4"/>
  <c r="J7" i="4"/>
  <c r="K7" i="4"/>
  <c r="D8" i="4"/>
  <c r="E8" i="4"/>
  <c r="F8" i="4"/>
  <c r="G8" i="4"/>
  <c r="H8" i="4"/>
  <c r="I8" i="4"/>
  <c r="J8" i="4"/>
  <c r="K8" i="4"/>
  <c r="D9" i="4"/>
  <c r="E9" i="4"/>
  <c r="F9" i="4"/>
  <c r="G9" i="4"/>
  <c r="H9" i="4"/>
  <c r="I9" i="4"/>
  <c r="J9" i="4"/>
  <c r="K9" i="4"/>
  <c r="D10" i="4"/>
  <c r="E10" i="4"/>
  <c r="F10" i="4"/>
  <c r="G10" i="4"/>
  <c r="H10" i="4"/>
  <c r="I10" i="4"/>
  <c r="J10" i="4"/>
  <c r="K10" i="4"/>
  <c r="D11" i="4"/>
  <c r="E11" i="4"/>
  <c r="F11" i="4"/>
  <c r="G11" i="4"/>
  <c r="H11" i="4"/>
  <c r="I11" i="4"/>
  <c r="J11" i="4"/>
  <c r="K11" i="4"/>
  <c r="D12" i="4"/>
  <c r="E12" i="4"/>
  <c r="F12" i="4"/>
  <c r="G12" i="4"/>
  <c r="H12" i="4"/>
  <c r="I12" i="4"/>
  <c r="J12" i="4"/>
  <c r="K12" i="4"/>
  <c r="D13" i="4"/>
  <c r="E13" i="4"/>
  <c r="F13" i="4"/>
  <c r="G13" i="4"/>
  <c r="H13" i="4"/>
  <c r="I13" i="4"/>
  <c r="J13" i="4"/>
  <c r="K13" i="4"/>
  <c r="C5" i="4"/>
  <c r="C6" i="4"/>
  <c r="C7" i="4"/>
  <c r="C8" i="4"/>
  <c r="C9" i="4"/>
  <c r="C10" i="4"/>
  <c r="C11" i="4"/>
  <c r="C12" i="4"/>
  <c r="C13" i="4"/>
  <c r="C4" i="4"/>
  <c r="C79" i="2"/>
  <c r="D79" i="2"/>
  <c r="E79" i="2"/>
  <c r="F79" i="2"/>
  <c r="G79" i="2"/>
  <c r="H79" i="2"/>
  <c r="I79" i="2"/>
  <c r="J79" i="2"/>
  <c r="K79" i="2"/>
  <c r="D78" i="2"/>
  <c r="E78" i="2"/>
  <c r="F78" i="2"/>
  <c r="G78" i="2"/>
  <c r="H78" i="2"/>
  <c r="I78" i="2"/>
  <c r="J78" i="2"/>
  <c r="K78" i="2"/>
  <c r="C78" i="2"/>
  <c r="C77" i="2"/>
  <c r="D77" i="2"/>
  <c r="E77" i="2"/>
  <c r="F77" i="2"/>
  <c r="G77" i="2"/>
  <c r="H77" i="2"/>
  <c r="I77" i="2"/>
  <c r="J77" i="2"/>
  <c r="K77" i="2"/>
  <c r="D76" i="2"/>
  <c r="E76" i="2"/>
  <c r="F76" i="2"/>
  <c r="G76" i="2"/>
  <c r="H76" i="2"/>
  <c r="I76" i="2"/>
  <c r="J76" i="2"/>
  <c r="K76" i="2"/>
  <c r="C76" i="2"/>
  <c r="C75" i="2"/>
  <c r="D75" i="2"/>
  <c r="E75" i="2"/>
  <c r="F75" i="2"/>
  <c r="G75" i="2"/>
  <c r="H75" i="2"/>
  <c r="I75" i="2"/>
  <c r="J75" i="2"/>
  <c r="K75" i="2"/>
  <c r="D74" i="2"/>
  <c r="E74" i="2"/>
  <c r="F74" i="2"/>
  <c r="G74" i="2"/>
  <c r="H74" i="2"/>
  <c r="I74" i="2"/>
  <c r="J74" i="2"/>
  <c r="K74" i="2"/>
  <c r="C74" i="2"/>
  <c r="C73" i="2"/>
  <c r="D73" i="2"/>
  <c r="E73" i="2"/>
  <c r="F73" i="2"/>
  <c r="G73" i="2"/>
  <c r="H73" i="2"/>
  <c r="I73" i="2"/>
  <c r="J73" i="2"/>
  <c r="K73" i="2"/>
  <c r="D72" i="2"/>
  <c r="E72" i="2"/>
  <c r="F72" i="2"/>
  <c r="G72" i="2"/>
  <c r="H72" i="2"/>
  <c r="I72" i="2"/>
  <c r="J72" i="2"/>
  <c r="K72" i="2"/>
  <c r="C72" i="2"/>
  <c r="C71" i="2"/>
  <c r="D71" i="2"/>
  <c r="E71" i="2"/>
  <c r="F71" i="2"/>
  <c r="G71" i="2"/>
  <c r="H71" i="2"/>
  <c r="I71" i="2"/>
  <c r="J71" i="2"/>
  <c r="K71" i="2"/>
  <c r="D70" i="2"/>
  <c r="E70" i="2"/>
  <c r="F70" i="2"/>
  <c r="G70" i="2"/>
  <c r="H70" i="2"/>
  <c r="I70" i="2"/>
  <c r="J70" i="2"/>
  <c r="K70" i="2"/>
  <c r="C70" i="2"/>
  <c r="C59" i="2"/>
  <c r="D59" i="2"/>
  <c r="E59" i="2"/>
  <c r="F59" i="2"/>
  <c r="G59" i="2"/>
  <c r="H59" i="2"/>
  <c r="I59" i="2"/>
  <c r="J59" i="2"/>
  <c r="K59" i="2"/>
  <c r="C60" i="2"/>
  <c r="D60" i="2"/>
  <c r="E60" i="2"/>
  <c r="F60" i="2"/>
  <c r="G60" i="2"/>
  <c r="H60" i="2"/>
  <c r="I60" i="2"/>
  <c r="J60" i="2"/>
  <c r="K60" i="2"/>
  <c r="C61" i="2"/>
  <c r="D61" i="2"/>
  <c r="E61" i="2"/>
  <c r="F61" i="2"/>
  <c r="G61" i="2"/>
  <c r="H61" i="2"/>
  <c r="I61" i="2"/>
  <c r="J61" i="2"/>
  <c r="K61" i="2"/>
  <c r="C62" i="2"/>
  <c r="D62" i="2"/>
  <c r="E62" i="2"/>
  <c r="F62" i="2"/>
  <c r="G62" i="2"/>
  <c r="H62" i="2"/>
  <c r="I62" i="2"/>
  <c r="J62" i="2"/>
  <c r="K62" i="2"/>
  <c r="C63" i="2"/>
  <c r="D63" i="2"/>
  <c r="E63" i="2"/>
  <c r="F63" i="2"/>
  <c r="G63" i="2"/>
  <c r="H63" i="2"/>
  <c r="I63" i="2"/>
  <c r="J63" i="2"/>
  <c r="K63" i="2"/>
  <c r="C64" i="2"/>
  <c r="D64" i="2"/>
  <c r="E64" i="2"/>
  <c r="F64" i="2"/>
  <c r="G64" i="2"/>
  <c r="H64" i="2"/>
  <c r="I64" i="2"/>
  <c r="J64" i="2"/>
  <c r="K64" i="2"/>
  <c r="C65" i="2"/>
  <c r="D65" i="2"/>
  <c r="E65" i="2"/>
  <c r="F65" i="2"/>
  <c r="G65" i="2"/>
  <c r="H65" i="2"/>
  <c r="I65" i="2"/>
  <c r="J65" i="2"/>
  <c r="K65" i="2"/>
  <c r="C66" i="2"/>
  <c r="D66" i="2"/>
  <c r="E66" i="2"/>
  <c r="F66" i="2"/>
  <c r="G66" i="2"/>
  <c r="H66" i="2"/>
  <c r="I66" i="2"/>
  <c r="J66" i="2"/>
  <c r="K66" i="2"/>
  <c r="C67" i="2"/>
  <c r="D67" i="2"/>
  <c r="E67" i="2"/>
  <c r="F67" i="2"/>
  <c r="G67" i="2"/>
  <c r="H67" i="2"/>
  <c r="I67" i="2"/>
  <c r="J67" i="2"/>
  <c r="K67" i="2"/>
  <c r="D58" i="2"/>
  <c r="E58" i="2"/>
  <c r="F58" i="2"/>
  <c r="G58" i="2"/>
  <c r="H58" i="2"/>
  <c r="I58" i="2"/>
  <c r="J58" i="2"/>
  <c r="K58" i="2"/>
  <c r="C58" i="2"/>
  <c r="D54" i="2"/>
  <c r="C47" i="2"/>
  <c r="D47" i="2"/>
  <c r="E47" i="2"/>
  <c r="F47" i="2"/>
  <c r="G47" i="2"/>
  <c r="H47" i="2"/>
  <c r="I47" i="2"/>
  <c r="J47" i="2"/>
  <c r="K47" i="2"/>
  <c r="C48" i="2"/>
  <c r="D48" i="2"/>
  <c r="E48" i="2"/>
  <c r="F48" i="2"/>
  <c r="G48" i="2"/>
  <c r="H48" i="2"/>
  <c r="I48" i="2"/>
  <c r="J48" i="2"/>
  <c r="K48" i="2"/>
  <c r="C49" i="2"/>
  <c r="D49" i="2"/>
  <c r="E49" i="2"/>
  <c r="F49" i="2"/>
  <c r="G49" i="2"/>
  <c r="H49" i="2"/>
  <c r="I49" i="2"/>
  <c r="J49" i="2"/>
  <c r="K49" i="2"/>
  <c r="C50" i="2"/>
  <c r="D50" i="2"/>
  <c r="E50" i="2"/>
  <c r="F50" i="2"/>
  <c r="G50" i="2"/>
  <c r="H50" i="2"/>
  <c r="I50" i="2"/>
  <c r="J50" i="2"/>
  <c r="K50" i="2"/>
  <c r="C51" i="2"/>
  <c r="D51" i="2"/>
  <c r="E51" i="2"/>
  <c r="F51" i="2"/>
  <c r="G51" i="2"/>
  <c r="H51" i="2"/>
  <c r="I51" i="2"/>
  <c r="J51" i="2"/>
  <c r="K51" i="2"/>
  <c r="C52" i="2"/>
  <c r="D52" i="2"/>
  <c r="E52" i="2"/>
  <c r="F52" i="2"/>
  <c r="G52" i="2"/>
  <c r="H52" i="2"/>
  <c r="I52" i="2"/>
  <c r="J52" i="2"/>
  <c r="K52" i="2"/>
  <c r="C53" i="2"/>
  <c r="D53" i="2"/>
  <c r="E53" i="2"/>
  <c r="F53" i="2"/>
  <c r="G53" i="2"/>
  <c r="H53" i="2"/>
  <c r="I53" i="2"/>
  <c r="J53" i="2"/>
  <c r="K53" i="2"/>
  <c r="C54" i="2"/>
  <c r="E54" i="2"/>
  <c r="F54" i="2"/>
  <c r="G54" i="2"/>
  <c r="H54" i="2"/>
  <c r="I54" i="2"/>
  <c r="J54" i="2"/>
  <c r="K54" i="2"/>
  <c r="C55" i="2"/>
  <c r="D55" i="2"/>
  <c r="E55" i="2"/>
  <c r="F55" i="2"/>
  <c r="G55" i="2"/>
  <c r="H55" i="2"/>
  <c r="I55" i="2"/>
  <c r="J55" i="2"/>
  <c r="K55" i="2"/>
  <c r="D46" i="2"/>
  <c r="E46" i="2"/>
  <c r="F46" i="2"/>
  <c r="G46" i="2"/>
  <c r="H46" i="2"/>
  <c r="I46" i="2"/>
  <c r="J46" i="2"/>
  <c r="K46" i="2"/>
  <c r="C46" i="2"/>
  <c r="C43" i="2"/>
  <c r="C35" i="2"/>
  <c r="D35" i="2"/>
  <c r="E35" i="2"/>
  <c r="F35" i="2"/>
  <c r="G35" i="2"/>
  <c r="H35" i="2"/>
  <c r="I35" i="2"/>
  <c r="J35" i="2"/>
  <c r="K35" i="2"/>
  <c r="C36" i="2"/>
  <c r="D36" i="2"/>
  <c r="E36" i="2"/>
  <c r="F36" i="2"/>
  <c r="G36" i="2"/>
  <c r="H36" i="2"/>
  <c r="I36" i="2"/>
  <c r="J36" i="2"/>
  <c r="K36" i="2"/>
  <c r="C37" i="2"/>
  <c r="D37" i="2"/>
  <c r="E37" i="2"/>
  <c r="F37" i="2"/>
  <c r="G37" i="2"/>
  <c r="H37" i="2"/>
  <c r="I37" i="2"/>
  <c r="J37" i="2"/>
  <c r="K37" i="2"/>
  <c r="C38" i="2"/>
  <c r="D38" i="2"/>
  <c r="E38" i="2"/>
  <c r="F38" i="2"/>
  <c r="G38" i="2"/>
  <c r="H38" i="2"/>
  <c r="I38" i="2"/>
  <c r="J38" i="2"/>
  <c r="K38" i="2"/>
  <c r="C39" i="2"/>
  <c r="D39" i="2"/>
  <c r="E39" i="2"/>
  <c r="F39" i="2"/>
  <c r="G39" i="2"/>
  <c r="H39" i="2"/>
  <c r="I39" i="2"/>
  <c r="J39" i="2"/>
  <c r="K39" i="2"/>
  <c r="C40" i="2"/>
  <c r="D40" i="2"/>
  <c r="E40" i="2"/>
  <c r="F40" i="2"/>
  <c r="G40" i="2"/>
  <c r="H40" i="2"/>
  <c r="I40" i="2"/>
  <c r="J40" i="2"/>
  <c r="K40" i="2"/>
  <c r="C41" i="2"/>
  <c r="D41" i="2"/>
  <c r="E41" i="2"/>
  <c r="F41" i="2"/>
  <c r="G41" i="2"/>
  <c r="H41" i="2"/>
  <c r="I41" i="2"/>
  <c r="J41" i="2"/>
  <c r="K41" i="2"/>
  <c r="C42" i="2"/>
  <c r="D42" i="2"/>
  <c r="E42" i="2"/>
  <c r="F42" i="2"/>
  <c r="G42" i="2"/>
  <c r="H42" i="2"/>
  <c r="I42" i="2"/>
  <c r="J42" i="2"/>
  <c r="K42" i="2"/>
  <c r="D43" i="2"/>
  <c r="E43" i="2"/>
  <c r="F43" i="2"/>
  <c r="G43" i="2"/>
  <c r="H43" i="2"/>
  <c r="I43" i="2"/>
  <c r="J43" i="2"/>
  <c r="K43" i="2"/>
  <c r="D34" i="2"/>
  <c r="E34" i="2"/>
  <c r="F34" i="2"/>
  <c r="G34" i="2"/>
  <c r="H34" i="2"/>
  <c r="I34" i="2"/>
  <c r="J34" i="2"/>
  <c r="K34" i="2"/>
  <c r="C34" i="2"/>
  <c r="C31" i="2"/>
  <c r="C23" i="2"/>
  <c r="D23" i="2"/>
  <c r="E23" i="2"/>
  <c r="F23" i="2"/>
  <c r="G23" i="2"/>
  <c r="H23" i="2"/>
  <c r="I23" i="2"/>
  <c r="J23" i="2"/>
  <c r="K23" i="2"/>
  <c r="C24" i="2"/>
  <c r="D24" i="2"/>
  <c r="E24" i="2"/>
  <c r="F24" i="2"/>
  <c r="G24" i="2"/>
  <c r="H24" i="2"/>
  <c r="I24" i="2"/>
  <c r="J24" i="2"/>
  <c r="K24" i="2"/>
  <c r="C25" i="2"/>
  <c r="D25" i="2"/>
  <c r="E25" i="2"/>
  <c r="F25" i="2"/>
  <c r="G25" i="2"/>
  <c r="H25" i="2"/>
  <c r="I25" i="2"/>
  <c r="J25" i="2"/>
  <c r="K25" i="2"/>
  <c r="C26" i="2"/>
  <c r="D26" i="2"/>
  <c r="E26" i="2"/>
  <c r="F26" i="2"/>
  <c r="G26" i="2"/>
  <c r="H26" i="2"/>
  <c r="I26" i="2"/>
  <c r="J26" i="2"/>
  <c r="K26" i="2"/>
  <c r="C27" i="2"/>
  <c r="D27" i="2"/>
  <c r="E27" i="2"/>
  <c r="F27" i="2"/>
  <c r="G27" i="2"/>
  <c r="H27" i="2"/>
  <c r="I27" i="2"/>
  <c r="J27" i="2"/>
  <c r="K27" i="2"/>
  <c r="C28" i="2"/>
  <c r="D28" i="2"/>
  <c r="E28" i="2"/>
  <c r="F28" i="2"/>
  <c r="G28" i="2"/>
  <c r="H28" i="2"/>
  <c r="I28" i="2"/>
  <c r="J28" i="2"/>
  <c r="K28" i="2"/>
  <c r="C29" i="2"/>
  <c r="D29" i="2"/>
  <c r="E29" i="2"/>
  <c r="F29" i="2"/>
  <c r="G29" i="2"/>
  <c r="H29" i="2"/>
  <c r="I29" i="2"/>
  <c r="J29" i="2"/>
  <c r="K29" i="2"/>
  <c r="C30" i="2"/>
  <c r="D30" i="2"/>
  <c r="E30" i="2"/>
  <c r="F30" i="2"/>
  <c r="G30" i="2"/>
  <c r="H30" i="2"/>
  <c r="I30" i="2"/>
  <c r="J30" i="2"/>
  <c r="K30" i="2"/>
  <c r="D31" i="2"/>
  <c r="E31" i="2"/>
  <c r="F31" i="2"/>
  <c r="G31" i="2"/>
  <c r="H31" i="2"/>
  <c r="I31" i="2"/>
  <c r="J31" i="2"/>
  <c r="K31" i="2"/>
  <c r="D22" i="2"/>
  <c r="E22" i="2"/>
  <c r="F22" i="2"/>
  <c r="G22" i="2"/>
  <c r="H22" i="2"/>
  <c r="I22" i="2"/>
  <c r="J22" i="2"/>
  <c r="K22" i="2"/>
  <c r="C22" i="2"/>
  <c r="D10" i="2"/>
  <c r="E10" i="2"/>
  <c r="F10" i="2"/>
  <c r="G10" i="2"/>
  <c r="H10" i="2"/>
  <c r="I10" i="2"/>
  <c r="J10" i="2"/>
  <c r="K10" i="2"/>
  <c r="D11" i="2"/>
  <c r="E11" i="2"/>
  <c r="F11" i="2"/>
  <c r="G11" i="2"/>
  <c r="H11" i="2"/>
  <c r="I11" i="2"/>
  <c r="J11" i="2"/>
  <c r="K11" i="2"/>
  <c r="C11" i="2"/>
  <c r="D9" i="2"/>
  <c r="E9" i="2"/>
  <c r="F9" i="2"/>
  <c r="G9" i="2"/>
  <c r="H9" i="2"/>
  <c r="I9" i="2"/>
  <c r="J9" i="2"/>
  <c r="K9" i="2"/>
  <c r="C9" i="2"/>
  <c r="D8" i="2"/>
  <c r="E8" i="2"/>
  <c r="F8" i="2"/>
  <c r="G8" i="2"/>
  <c r="H8" i="2"/>
  <c r="I8" i="2"/>
  <c r="J8" i="2"/>
  <c r="K8" i="2"/>
  <c r="C8" i="2"/>
  <c r="D75" i="4"/>
  <c r="K5" i="2"/>
  <c r="D5" i="2"/>
  <c r="E5" i="2"/>
  <c r="F5" i="2"/>
  <c r="G5" i="2"/>
  <c r="H5" i="2"/>
  <c r="I5" i="2"/>
  <c r="J5" i="2"/>
  <c r="C5" i="2"/>
</calcChain>
</file>

<file path=xl/connections.xml><?xml version="1.0" encoding="utf-8"?>
<connections xmlns="http://schemas.openxmlformats.org/spreadsheetml/2006/main">
  <connection id="1" name="assessedval_race" type="6" refreshedVersion="4" background="1" saveData="1">
    <textPr codePage="437" sourceFile="D:\DCDATA\Libraries\Equity\Prog\assessedval_race.csv" space="1" comma="1" consecutive="1">
      <textFields count="11">
        <textField type="text"/>
        <textField/>
        <textField/>
        <textField/>
        <textField/>
        <textField/>
        <textField/>
        <textField/>
        <textField/>
        <textField/>
        <textField/>
      </textFields>
    </textPr>
  </connection>
  <connection id="2" name="profile_tabs_aff" type="6" refreshedVersion="5" background="1" saveData="1">
    <textPr codePage="437" sourceFile="C:\Users\Leah\Downloads\profile_tabs_aff.csv" comma="1">
      <textFields count="11">
        <textField/>
        <textField/>
        <textField/>
        <textField/>
        <textField/>
        <textField/>
        <textField/>
        <textField/>
        <textField/>
        <textField/>
        <textField/>
      </textFields>
    </textPr>
  </connection>
</connections>
</file>

<file path=xl/sharedStrings.xml><?xml version="1.0" encoding="utf-8"?>
<sst xmlns="http://schemas.openxmlformats.org/spreadsheetml/2006/main" count="2079" uniqueCount="1122">
  <si>
    <t>PctWhiteNonHispBridge_2010_14</t>
  </si>
  <si>
    <t>% white non-Hispanic, 2010-14</t>
  </si>
  <si>
    <t>PctWhiteNonHispBridge_m_2010_14</t>
  </si>
  <si>
    <t>PctHisp_2010_14</t>
  </si>
  <si>
    <t>% Hispanic, 2010-14</t>
  </si>
  <si>
    <t>PctHisp_m_2010_14</t>
  </si>
  <si>
    <t>PctAloneB_2010_14</t>
  </si>
  <si>
    <t>% black alone, 2010-14</t>
  </si>
  <si>
    <t>PctAloneB_m_2010_14</t>
  </si>
  <si>
    <t>PctAloneW_2010_14</t>
  </si>
  <si>
    <t>% white alone, 2010-14</t>
  </si>
  <si>
    <t>PctAloneW_m_2010_14</t>
  </si>
  <si>
    <t>PctAloneA_2010_14</t>
  </si>
  <si>
    <t>% Asian/P.I. alone, 2010-14</t>
  </si>
  <si>
    <t>PctAloneA_m_2010_14</t>
  </si>
  <si>
    <t>PctAloneI_2010_14</t>
  </si>
  <si>
    <t>% Indigenous alone, 2010-14</t>
  </si>
  <si>
    <t>PctAloneI_m_2010_14</t>
  </si>
  <si>
    <t>PctAloneO_2010_14</t>
  </si>
  <si>
    <t>% Other race alone, 2010-14</t>
  </si>
  <si>
    <t>PctAloneO_m_2010_14</t>
  </si>
  <si>
    <t>PctAloneM_2010_14</t>
  </si>
  <si>
    <t>% Multiracial alone, 2010-14</t>
  </si>
  <si>
    <t>PctAloneM_m_2010_14</t>
  </si>
  <si>
    <t>PctAloneAIOM_2010_14</t>
  </si>
  <si>
    <t>% All other than Black-White-Hispanic, 2010-14</t>
  </si>
  <si>
    <t>PctAloneAIOM_m_2010_14</t>
  </si>
  <si>
    <t>PctForeignBorn_2010_14</t>
  </si>
  <si>
    <t>% foreign born, 2010-14</t>
  </si>
  <si>
    <t>PctForeignBorn_m_2010_14</t>
  </si>
  <si>
    <t>PctNativeBorn_2010_14</t>
  </si>
  <si>
    <t>% native born, 2010-14</t>
  </si>
  <si>
    <t>PctNativeBorn_m_2010_14</t>
  </si>
  <si>
    <t>PctForeignBornB_2010_14</t>
  </si>
  <si>
    <t>% foreign born Black-Alone, 2010-14</t>
  </si>
  <si>
    <t>PctForeignBornB_m_2010_14</t>
  </si>
  <si>
    <t>PctForeignBornW_2010_14</t>
  </si>
  <si>
    <t>% foreign born NH-White, 2010-14</t>
  </si>
  <si>
    <t>PctForeignBornW_m_2010_14</t>
  </si>
  <si>
    <t>PctForeignBornH_2010_14</t>
  </si>
  <si>
    <t>% foreign born Hispanic, 2010-14</t>
  </si>
  <si>
    <t>PctForeignBornH_m_2010_14</t>
  </si>
  <si>
    <t>PctForeignBornAIOM_2010_14</t>
  </si>
  <si>
    <t>% foreign born All-Other, 2010-14</t>
  </si>
  <si>
    <t>PctForeignBornAIOM_m_2010_14</t>
  </si>
  <si>
    <t>PctPopUnder18Years_2010_14</t>
  </si>
  <si>
    <t>% children, 2010-14</t>
  </si>
  <si>
    <t>PctPopUnder18Years_m_2010_14</t>
  </si>
  <si>
    <t>PctPopUnder18YearsW_2010_14</t>
  </si>
  <si>
    <t>% children NH-White, 2010-14</t>
  </si>
  <si>
    <t>PctPopUnder18YearsW_m_2010_14</t>
  </si>
  <si>
    <t>PctPopUnder18YearsB_2010_14</t>
  </si>
  <si>
    <t>% children Black-Alone, 2010-14</t>
  </si>
  <si>
    <t>PctPopUnder18YearsB_m_2010_14</t>
  </si>
  <si>
    <t>PctPopUnder18YearsH_2010_14</t>
  </si>
  <si>
    <t>% children Hispanic, 2010-14</t>
  </si>
  <si>
    <t>PctPopUnder18YearsH_m_2010_14</t>
  </si>
  <si>
    <t>PctPopUnder18YearsAIOM_2010_14</t>
  </si>
  <si>
    <t>% children All-Other, 2010-14</t>
  </si>
  <si>
    <t>PctPopUnder18YearsAIOM_m_2010_14</t>
  </si>
  <si>
    <t>PctPop18_34Years_2010_14</t>
  </si>
  <si>
    <t>% persons 18-34 years old, 2010-14</t>
  </si>
  <si>
    <t>PctPop18_34Years_m_2010_14</t>
  </si>
  <si>
    <t>PctPop18_34YearsW_2010_14</t>
  </si>
  <si>
    <t>% persons 18-34 years old NH-White, 2010-14</t>
  </si>
  <si>
    <t>PctPop18_34YearsW_m_2010_14</t>
  </si>
  <si>
    <t>PctPop18_34YearsB_2010_14</t>
  </si>
  <si>
    <t>% persons 18-34 years old Black-Alone, 2010-14</t>
  </si>
  <si>
    <t>PctPop18_34YearsB_m_2010_14</t>
  </si>
  <si>
    <t>PctPop18_34YearsH_2010_14</t>
  </si>
  <si>
    <t>% persons 18-34 years old Hispanic, 2010-14</t>
  </si>
  <si>
    <t>PctPop18_34YearsH_m_2010_14</t>
  </si>
  <si>
    <t>PctPop18_34YearsAIOM_2010_14</t>
  </si>
  <si>
    <t>% persons 18-34 years old All-Other, 2010-14</t>
  </si>
  <si>
    <t>PctPop18_34YearsAIOM_m_2010_14</t>
  </si>
  <si>
    <t>PctPop35_64Years_2010_14</t>
  </si>
  <si>
    <t>% persons 35-64 years old, 2010-14</t>
  </si>
  <si>
    <t>PctPop35_64Years_m_2010_14</t>
  </si>
  <si>
    <t>PctPop35_64YearsW_2010_14</t>
  </si>
  <si>
    <t>% persons 35-64 years old NH-White, 2010-14</t>
  </si>
  <si>
    <t>PctPop35_64YearsW_m_2010_14</t>
  </si>
  <si>
    <t>PctPop35_64YearsB_2010_14</t>
  </si>
  <si>
    <t>% persons 35-64 years old Black-Alone, 2010-14</t>
  </si>
  <si>
    <t>PctPop35_64YearsB_m_2010_14</t>
  </si>
  <si>
    <t>PctPop35_64YearsH_2010_14</t>
  </si>
  <si>
    <t>% persons 35-64 years old Hispanic, 2010-14</t>
  </si>
  <si>
    <t>PctPop35_64YearsH_m_2010_14</t>
  </si>
  <si>
    <t>PctPop35_64YearsAIOM_2010_14</t>
  </si>
  <si>
    <t>% persons 35-64 years old All-Other, 2010-14</t>
  </si>
  <si>
    <t>PctPop35_64YearsAIOM_m_2010_14</t>
  </si>
  <si>
    <t>PctPop65andOverYears_2010_14</t>
  </si>
  <si>
    <t>% seniors, 2010-14</t>
  </si>
  <si>
    <t>PctPop65andOverYrs_m_2010_14</t>
  </si>
  <si>
    <t>PctPop65andOverYearsW_2010_14</t>
  </si>
  <si>
    <t>% seniors NH-White, 2010-14</t>
  </si>
  <si>
    <t>PctPop65andOverYrsW_m_2010_14</t>
  </si>
  <si>
    <t>PctPop65andOverYearsB_2010_14</t>
  </si>
  <si>
    <t>% seniors Black-Alone, 2010-14</t>
  </si>
  <si>
    <t>PctPop65andOverYrsB_m_2010_14</t>
  </si>
  <si>
    <t>PctPop65andOverYearsH_2010_14</t>
  </si>
  <si>
    <t>% seniors Hispanic, 2010-14</t>
  </si>
  <si>
    <t>PctPop65andOverYrsH_m_2010_14</t>
  </si>
  <si>
    <t>PctPop65andOverYearsAIOM_2010_14</t>
  </si>
  <si>
    <t>% seniors All-Other, 2010-14</t>
  </si>
  <si>
    <t>PctPop65andOverYrsAIOM_m_2010_14</t>
  </si>
  <si>
    <t>Pct25andOverWoutHS_2010_14</t>
  </si>
  <si>
    <t>% persons without HS diploma, 2010-14</t>
  </si>
  <si>
    <t>Pct25andOverWoutHS_m_2010_14</t>
  </si>
  <si>
    <t>Pct25andOverWoutHSW_2010_14</t>
  </si>
  <si>
    <t>% persons NH-White without HS diploma, 2010-14</t>
  </si>
  <si>
    <t>S</t>
  </si>
  <si>
    <t>Pct25andOverWoutHSW_m_2010_14</t>
  </si>
  <si>
    <t>Pct25andOverWoutHSB_2010_14</t>
  </si>
  <si>
    <t>% persons Black-Alone without HS diploma, 2010-14</t>
  </si>
  <si>
    <t>Pct25andOverWoutHSB_m_2010_14</t>
  </si>
  <si>
    <t>Gap25andOverWoutHSB_2010_14</t>
  </si>
  <si>
    <t>Pct25andOverWoutHSH_2010_14</t>
  </si>
  <si>
    <t>% persons Hispanic without HS diploma, 2010-14</t>
  </si>
  <si>
    <t>Pct25andOverWoutHSH_m_2010_14</t>
  </si>
  <si>
    <t>Gap25andOverWoutHSH_2010_14</t>
  </si>
  <si>
    <t>Pct25andOverWoutHSAIOM_2010_14</t>
  </si>
  <si>
    <t>% persons All-Other without HS diploma, 2010-14</t>
  </si>
  <si>
    <t>Pct25andOverWoutHSAIOM_m_2010_14</t>
  </si>
  <si>
    <t>Gap25andOverWoutHSAIOM_2010_14</t>
  </si>
  <si>
    <t>Pct25andOverWoutHSFB_2010_14</t>
  </si>
  <si>
    <t>% foreign born persons without HS diploma, 2010-14</t>
  </si>
  <si>
    <t>Pct25andOverWoutHSFB_m_2010_14</t>
  </si>
  <si>
    <t>Gap25andOverWoutHSFB_2010_14</t>
  </si>
  <si>
    <t>Pct25andOverWoutHSNB_2010_14</t>
  </si>
  <si>
    <t>% native born persons without HS diploma, 2010-14</t>
  </si>
  <si>
    <t>Pct25andOverWoutHSNB_m_2010_14</t>
  </si>
  <si>
    <t>Gap25andOverWoutHSNB_2010_14</t>
  </si>
  <si>
    <t>Pct25andOverWHS_2010_14</t>
  </si>
  <si>
    <t>% persons with HS diploma, 2010-14</t>
  </si>
  <si>
    <t>Pct25andOverWHS_m_2010_14</t>
  </si>
  <si>
    <t>Pct25andOverWHSW_2010_14</t>
  </si>
  <si>
    <t>% persons NH-White with HS diploma, 2010-14</t>
  </si>
  <si>
    <t>Pct25andOverWHSW_m_2010_14</t>
  </si>
  <si>
    <t>Pct25andOverWHSB_2010_14</t>
  </si>
  <si>
    <t>% persons Black-Alone with HS diploma, 2010-14</t>
  </si>
  <si>
    <t>Pct25andOverWHSB_m_2010_14</t>
  </si>
  <si>
    <t>Gap25andOverWHSB_2010_14</t>
  </si>
  <si>
    <t>Pct25andOverWHSH_2010_14</t>
  </si>
  <si>
    <t>% persons Hispanic with HS diploma, 2010-14</t>
  </si>
  <si>
    <t>Pct25andOverWHSH_m_2010_14</t>
  </si>
  <si>
    <t>Gap25andOverWHSH_2010_14</t>
  </si>
  <si>
    <t>Pct25andOverWHSAIOM_2010_14</t>
  </si>
  <si>
    <t>% persons All-Other with HS diploma, 2010-14</t>
  </si>
  <si>
    <t>Pct25andOverWHSAIOM_m_2010_14</t>
  </si>
  <si>
    <t>Gap25andOverWHSAIOM_2010_14</t>
  </si>
  <si>
    <t>Pct25andOverWHSFB_2010_14</t>
  </si>
  <si>
    <t>% foreign born persons with HS diploma, 2010-14</t>
  </si>
  <si>
    <t>Pct25andOverWHSFB_m_2010_14</t>
  </si>
  <si>
    <t>Gap25andOverWHSFB_2010_14</t>
  </si>
  <si>
    <t>Pct25andOverWHSNB_2010_14</t>
  </si>
  <si>
    <t>% native born persons with HS diploma, 2010-14</t>
  </si>
  <si>
    <t>Pct25andOverWHSNB_m_2010_14</t>
  </si>
  <si>
    <t>Gap25andOverWHSNB_2010_14</t>
  </si>
  <si>
    <t>Pct25andOverWSC_2010_14</t>
  </si>
  <si>
    <t>% persons with some college, 2010-14</t>
  </si>
  <si>
    <t>Pct25andOverWSC_m_2010_14</t>
  </si>
  <si>
    <t>Pct25andOverWSCW_2010_14</t>
  </si>
  <si>
    <t>% persons NH-White with some college, 2010-14</t>
  </si>
  <si>
    <t>Pct25andOverWSCW_m_2010_14</t>
  </si>
  <si>
    <t>Pct25andOverWSCB_2010_14</t>
  </si>
  <si>
    <t>% persons Black-Alone with some college, 2010-14</t>
  </si>
  <si>
    <t>Pct25andOverWSCB_m_2010_14</t>
  </si>
  <si>
    <t>Gap25andOverWSCB_2010_14</t>
  </si>
  <si>
    <t>Pct25andOverWSCH_2010_14</t>
  </si>
  <si>
    <t>% persons Hispanic with some college, 2010-14</t>
  </si>
  <si>
    <t>Pct25andOverWSCH_m_2010_14</t>
  </si>
  <si>
    <t>Gap25andOverWSCH_2010_14</t>
  </si>
  <si>
    <t>Pct25andOverWSCAIOM_2010_14</t>
  </si>
  <si>
    <t>% persons All-Other with some college, 2010-14</t>
  </si>
  <si>
    <t>Pct25andOverWSCAIOM_m_2010_14</t>
  </si>
  <si>
    <t>Gap25andOverWSCAIOM_2010_14</t>
  </si>
  <si>
    <t>Pct25andOverWSCFB_2010_14</t>
  </si>
  <si>
    <t>% foreign born persons with some college, 2010-14</t>
  </si>
  <si>
    <t>Pct25andOverWSCFB_m_2010_14</t>
  </si>
  <si>
    <t>Gap25andOverWSCFB_2010_14</t>
  </si>
  <si>
    <t>Pct25andOverWSCNB_2010_14</t>
  </si>
  <si>
    <t>% native born persons with some college, 2010-14</t>
  </si>
  <si>
    <t>Pct25andOverWSCNB_m_2010_14</t>
  </si>
  <si>
    <t>Gap25andOverWSCNB_2010_14</t>
  </si>
  <si>
    <t>AvgHshldIncAdj_2010_14</t>
  </si>
  <si>
    <t>AvgHshldIncAdj_m_2010_14</t>
  </si>
  <si>
    <t>AvgHshldIncAdjW_2010_14</t>
  </si>
  <si>
    <t>AvgHshldIncAdjW_m_2010_14</t>
  </si>
  <si>
    <t>AvgHshldIncAdjB_2010_14</t>
  </si>
  <si>
    <t>AvgHshldIncAdjB_m_2010_14</t>
  </si>
  <si>
    <t>AvgHshldIncAdjH_2010_14</t>
  </si>
  <si>
    <t>AvgHshldIncAdjH_m_2010_14</t>
  </si>
  <si>
    <t>PctFamilyGT200000_2010_14</t>
  </si>
  <si>
    <t>% families with income greater than 200000, 2010-14</t>
  </si>
  <si>
    <t>PctFamilyGT200000_m_2010_14</t>
  </si>
  <si>
    <t>PctFamilyGT200000W_2010_14</t>
  </si>
  <si>
    <t>% families NH-White with income greater than 200000, 2010-14</t>
  </si>
  <si>
    <t>PctFamilyGT200000W_m_2010_14</t>
  </si>
  <si>
    <t>PctFamilyGT200000B_2010_14</t>
  </si>
  <si>
    <t>% families Black-Alone with income greater than 200000, 2010-14</t>
  </si>
  <si>
    <t>PctFamilyGT200000B_m_2010_14</t>
  </si>
  <si>
    <t>PctFamilyGT200000H_2010_14</t>
  </si>
  <si>
    <t>% families Hispanic with income greater than 200000, 2010-14</t>
  </si>
  <si>
    <t>PctFamilyGT200000H_m_2010_14</t>
  </si>
  <si>
    <t>PctFamilyGT200000AIOM_2010_14</t>
  </si>
  <si>
    <t>% families All-Other with income greater than 200000, 2010-14</t>
  </si>
  <si>
    <t>PctFamilyGT200000AIOM_m_2010_14</t>
  </si>
  <si>
    <t>PctFamilyLT75000_2010_14</t>
  </si>
  <si>
    <t>% families with income less than 75000, 2010-14</t>
  </si>
  <si>
    <t>PctFamilyLT75000_m_2010_14</t>
  </si>
  <si>
    <t>PctFamilyLT75000W_2010_14</t>
  </si>
  <si>
    <t>% families NH-White with income less than 75000, 2010-14</t>
  </si>
  <si>
    <t>PctFamilyLT75000W_m_2010_14</t>
  </si>
  <si>
    <t>PctFamilyLT75000B_2010_14</t>
  </si>
  <si>
    <t>% families Black-Alone with income less than 75000, 2010-14</t>
  </si>
  <si>
    <t>PctFamilyLT75000B_m_2010_14</t>
  </si>
  <si>
    <t>GapFamilyLT75000B_2010_14</t>
  </si>
  <si>
    <t>PctFamilyLT75000H_2010_14</t>
  </si>
  <si>
    <t>% families Hispanic with income less than 75000, 2010-14</t>
  </si>
  <si>
    <t>PctFamilyLT75000H_m_2010_14</t>
  </si>
  <si>
    <t>GapFamilyLT75000H_2010_14</t>
  </si>
  <si>
    <t>PctFamilyLT75000AIOM_2010_14</t>
  </si>
  <si>
    <t>% families All-Other with income less than 75000, 2010-14</t>
  </si>
  <si>
    <t>PctFamilyLT75000AIOM_m_2010_14</t>
  </si>
  <si>
    <t>GapFamilyLT75000AIOM_2010_14</t>
  </si>
  <si>
    <t>PctPoorPersons_2010_14</t>
  </si>
  <si>
    <t>Poverty rate (%), 2010-14</t>
  </si>
  <si>
    <t>PctPoorPersons_m_2010_14</t>
  </si>
  <si>
    <t>PctPoorPersonsW_2010_14</t>
  </si>
  <si>
    <t>Poverty rate NH-White (%), 2010-14</t>
  </si>
  <si>
    <t>PctPoorPersonsW_m_2010_14</t>
  </si>
  <si>
    <t>PctPoorPersonsB_2010_14</t>
  </si>
  <si>
    <t>Poverty rate Black-Alone (%), 2010-14</t>
  </si>
  <si>
    <t>PctPoorPersonsB_m_2010_14</t>
  </si>
  <si>
    <t>GapPoorPersonsB_2010_14</t>
  </si>
  <si>
    <t>PctPoorPersonsH_2010_14</t>
  </si>
  <si>
    <t>Poverty rate Hispanic(%), 2010-14</t>
  </si>
  <si>
    <t>PctPoorPersonsH_m_2010_14</t>
  </si>
  <si>
    <t>GapPoorPersonsH_2010_14</t>
  </si>
  <si>
    <t>PctPoorPersonsAIOM_2010_14</t>
  </si>
  <si>
    <t>Poverty rate All-Other(%), 2010-14</t>
  </si>
  <si>
    <t>PctPoorPersonsAIOM_m_2010_14</t>
  </si>
  <si>
    <t>GapPoorPersonsAIOM_2010_14</t>
  </si>
  <si>
    <t>PctPoorPersonsFB_2010_14</t>
  </si>
  <si>
    <t>Poverty rate foreign born (%), 2010-14</t>
  </si>
  <si>
    <t>PctPoorPersonsFB_m_2010_14</t>
  </si>
  <si>
    <t>GapPoorPersonsFB_2010_14</t>
  </si>
  <si>
    <t>PctPoorChildren_2010_14</t>
  </si>
  <si>
    <t>% children in poverty, 2010-14</t>
  </si>
  <si>
    <t>PctPoorChildren_m_2010_14</t>
  </si>
  <si>
    <t>PctPoorChildrenW_2010_14</t>
  </si>
  <si>
    <t>% children NH-White in poverty, 2010-14</t>
  </si>
  <si>
    <t>PctPoorChildrenW_m_2010_14</t>
  </si>
  <si>
    <t>PctPoorChildrenB_2010_14</t>
  </si>
  <si>
    <t>% children Black-Alone in poverty, 2010-14</t>
  </si>
  <si>
    <t>PctPoorChildrenB_m_2010_14</t>
  </si>
  <si>
    <t>PctPoorChildrenH_2010_14</t>
  </si>
  <si>
    <t>% children Hispanic in poverty, 2010-14</t>
  </si>
  <si>
    <t>PctPoorChildrenH_m_2010_14</t>
  </si>
  <si>
    <t>PctPoorChildrenAIOM_2010_14</t>
  </si>
  <si>
    <t>% children All-Other in poverty, 2010-14</t>
  </si>
  <si>
    <t>PctPoorChildrenAIOM_m_2010_14</t>
  </si>
  <si>
    <t>Pct16andOverEmploy_2010_14</t>
  </si>
  <si>
    <t>% pop. 16+ yrs. employed, 2010-14</t>
  </si>
  <si>
    <t>Pct16andOverEmploy_m_2010_14</t>
  </si>
  <si>
    <t>Pct16andOverEmployW_2010_14</t>
  </si>
  <si>
    <t>% pop. 16+ yrs. employed NH-White, 2010-14</t>
  </si>
  <si>
    <t>Pct16andOverEmployW_m_2010_14</t>
  </si>
  <si>
    <t>Pct16andOverEmployB_2010_14</t>
  </si>
  <si>
    <t>% pop. 16+ yrs. employed Black-Alone, 2010-14</t>
  </si>
  <si>
    <t>Pct16andOverEmployB_m_2010_14</t>
  </si>
  <si>
    <t>Gap16andOverEmployB_2010_14</t>
  </si>
  <si>
    <t>Pct16andOverEmployH_2010_14</t>
  </si>
  <si>
    <t>% pop. 16+ yrs. employed Hispanic, 2010-14</t>
  </si>
  <si>
    <t>Pct16andOverEmployH_m_2010_14</t>
  </si>
  <si>
    <t>Gap16andOverEmployH_2010_14</t>
  </si>
  <si>
    <t>Pct16andOverEmployAIOM_2010_14</t>
  </si>
  <si>
    <t>% pop. 16+ yrs. employed All-Other, 2010-14</t>
  </si>
  <si>
    <t>Pct16andOverEmployAIOM_m_2010_14</t>
  </si>
  <si>
    <t>Gap16andOverEmployAIOM_2010_14</t>
  </si>
  <si>
    <t>PctEmployed16to64_2010_14</t>
  </si>
  <si>
    <t>% persons employed between 16 and 64 years old, 2010-14</t>
  </si>
  <si>
    <t>PctEmployed16to64_m_2010_14</t>
  </si>
  <si>
    <t>PctEmployed16to64W_2010_14</t>
  </si>
  <si>
    <t>% persons NH-White employed between 16 and 64 years old, 2010-14</t>
  </si>
  <si>
    <t>PctEmployed16to64W_m_2010_14</t>
  </si>
  <si>
    <t>PctEmployed16to64B_2010_14</t>
  </si>
  <si>
    <t>% persons Black-Alone employed between 16 and 64 years old, 2010-14</t>
  </si>
  <si>
    <t>PctEmployed16to64B_m_2010_14</t>
  </si>
  <si>
    <t>GapEmployed16to64B_2010_14</t>
  </si>
  <si>
    <t>PctEmployed16to64H_2010_14</t>
  </si>
  <si>
    <t>% persons Hispanic employed between 16 and 64 years old, 2010-14</t>
  </si>
  <si>
    <t>PctEmployed16to64H_m_2010_14</t>
  </si>
  <si>
    <t>GapEmployed16to64H_2010_14</t>
  </si>
  <si>
    <t>PctEmployed16to64AIOM_2010_14</t>
  </si>
  <si>
    <t>% persons All-Other employed between 16 and 64 years old, 2010-14</t>
  </si>
  <si>
    <t>PctEmployed16to64AIOM_m_2010_14</t>
  </si>
  <si>
    <t>GapEmployed16to64AIOM_2010_14</t>
  </si>
  <si>
    <t>PctUnemployed_2010_14</t>
  </si>
  <si>
    <t>Unemployment rate (%), 2010-14</t>
  </si>
  <si>
    <t>PctUnemployed_m_2010_14</t>
  </si>
  <si>
    <t>PctUnemployedW_2010_14</t>
  </si>
  <si>
    <t>NH-White Unemployment rate (%), 2010-14</t>
  </si>
  <si>
    <t>PctUnemployedW_m_2010_14</t>
  </si>
  <si>
    <t>PctUnemployedB_2010_14</t>
  </si>
  <si>
    <t>Black-Alone Unemployment rate (%), 2010-14</t>
  </si>
  <si>
    <t>PctUnemployedB_m_2010_14</t>
  </si>
  <si>
    <t>GapUnemployedB_2010_14</t>
  </si>
  <si>
    <t>PctUnemployedH_2010_14</t>
  </si>
  <si>
    <t>Hispanic Unemployment rate (%), 2010-14</t>
  </si>
  <si>
    <t>PctUnemployedH_m_2010_14</t>
  </si>
  <si>
    <t>GapUnemployedH_2010_14</t>
  </si>
  <si>
    <t>PctUnemployedAIOM_2010_14</t>
  </si>
  <si>
    <t>All-Other Unemployment rate (%), 2010-14</t>
  </si>
  <si>
    <t>PctUnemployedAIOM_m_2010_14</t>
  </si>
  <si>
    <t>GapUnemployedAIOM_2010_14</t>
  </si>
  <si>
    <t>Pct16andOverWages_2010_14</t>
  </si>
  <si>
    <t>% persons employed with earnings, 2010-14</t>
  </si>
  <si>
    <t>Pct16andOverWages_m_2010_14</t>
  </si>
  <si>
    <t>Pct16andOverWagesW_2010_14</t>
  </si>
  <si>
    <t>% persons NH-White employed with earnings, 2010-14</t>
  </si>
  <si>
    <t>Pct16andOverWagesW_m_2010_14</t>
  </si>
  <si>
    <t>Pct16andOverWagesB_2010_14</t>
  </si>
  <si>
    <t>% persons Black-Alone employed with earnings, 2010-14</t>
  </si>
  <si>
    <t>Pct16andOverWagesB_m_2010_14</t>
  </si>
  <si>
    <t>Gap16andOverWagesB_2010_14</t>
  </si>
  <si>
    <t>Pct16andOverWagesH_2010_14</t>
  </si>
  <si>
    <t>% persons Hispanic employed with earnings, 2010-14</t>
  </si>
  <si>
    <t>Pct16andOverWagesH_m_2010_14</t>
  </si>
  <si>
    <t>Gap16andOverWagesH_2010_14</t>
  </si>
  <si>
    <t>Pct16andOverWagesAIOM_2010_14</t>
  </si>
  <si>
    <t>% persons All-Other employed with earnings, 2010-14</t>
  </si>
  <si>
    <t>Pct16andOverWagesAIOM_m_2010_14</t>
  </si>
  <si>
    <t>Gap16andOverWagesAIOM_2010_14</t>
  </si>
  <si>
    <t>Pct16andOverWorkFT_2010_14</t>
  </si>
  <si>
    <t>% persons employed full time, 2010-14</t>
  </si>
  <si>
    <t>Pct16andOverWorkFT_m_2010_14</t>
  </si>
  <si>
    <t>Pct16andOverWorkFTW_2010_14</t>
  </si>
  <si>
    <t>% persons NH-White employed full time, 2010-14</t>
  </si>
  <si>
    <t>Pct16andOverWorkFTW_m_2010_14</t>
  </si>
  <si>
    <t>Pct16andOverWorkFTB_2010_14</t>
  </si>
  <si>
    <t>% persons Black-Alone employed full time, 2010-14</t>
  </si>
  <si>
    <t>Pct16andOverWorkFTB_m_2010_14</t>
  </si>
  <si>
    <t>Gap16andOverWorkFTB_2010_14</t>
  </si>
  <si>
    <t>Pct16andOverWorkFTH_2010_14</t>
  </si>
  <si>
    <t>% persons Hispanic employed full time, 2010-14</t>
  </si>
  <si>
    <t>Pct16andOverWorkFTH_m_2010_14</t>
  </si>
  <si>
    <t>Gap16andOverWorkFTH_2010_14</t>
  </si>
  <si>
    <t>Pct16andOverWorkFTAIOM_2010_14</t>
  </si>
  <si>
    <t>% persons All-Other employed full time, 2010-14</t>
  </si>
  <si>
    <t>Pct16andOverWorkFTAIOM_m_2010_14</t>
  </si>
  <si>
    <t>Gap16andOverWorkFTAIOM_2010_14</t>
  </si>
  <si>
    <t>PctWorkFTLT35k_2010_14</t>
  </si>
  <si>
    <t>% persons employed full time with earnings less than 35000, 2010-14</t>
  </si>
  <si>
    <t>PctWorkFTLT35k_m_2010_14</t>
  </si>
  <si>
    <t>PctWorkFTLT35kW_2010_14</t>
  </si>
  <si>
    <t>% persons NH-White employed full time with earnings less than 35000, 2010-14</t>
  </si>
  <si>
    <t>PctWorkFTLT35kW_m_2010_14</t>
  </si>
  <si>
    <t>PctWorkFTLT35kB_2010_14</t>
  </si>
  <si>
    <t>% persons Black-Alone employed full time with earnings less than 35000, 2010-14</t>
  </si>
  <si>
    <t>PctWorkFTLT35kB_m_2010_14</t>
  </si>
  <si>
    <t>GapWorkFTLT35kB_2010_14</t>
  </si>
  <si>
    <t>PctWorkFTLT35kH_2010_14</t>
  </si>
  <si>
    <t>% persons Hispanic employed full time with earnings less than 35000, 2010-14</t>
  </si>
  <si>
    <t>PctWorkFTLT35kH_m_2010_14</t>
  </si>
  <si>
    <t>GapWorkFTLT35kH_2010_14</t>
  </si>
  <si>
    <t>PctWorkFTLT35kAIOM_2010_14</t>
  </si>
  <si>
    <t>% persons All-Other employed full time with earnings less than 35000, 2010-14</t>
  </si>
  <si>
    <t>PctWorkFTLT35kAIOM_m_2010_14</t>
  </si>
  <si>
    <t>GapWorkFTLT35kAIOM_2010_14</t>
  </si>
  <si>
    <t>PctWorkFTLT75k_2010_14</t>
  </si>
  <si>
    <t>% persons employed full time with earnings less than 75000, 2010-14</t>
  </si>
  <si>
    <t>PctWorkFTLT75k_m_2010_14</t>
  </si>
  <si>
    <t>PctWorkFTLT75kW_2010_14</t>
  </si>
  <si>
    <t>% persons NH-White employed full time with earnings less than 75000, 2010-14</t>
  </si>
  <si>
    <t>PctWorkFTLT75kW_m_2010_14</t>
  </si>
  <si>
    <t>PctWorkFTLT75kB_2010_14</t>
  </si>
  <si>
    <t>% persons Black-Alone employed full time with earnings less than 75000, 2010-14</t>
  </si>
  <si>
    <t>PctWorkFTLT75kB_m_2010_14</t>
  </si>
  <si>
    <t>GapWorkFTLT75kB_2010_14</t>
  </si>
  <si>
    <t>PctWorkFTLT75kH_2010_14</t>
  </si>
  <si>
    <t>% persons Hispanic employed full time with earnings less than 75000, 2010-14</t>
  </si>
  <si>
    <t>PctWorkFTLT75kH_m_2010_14</t>
  </si>
  <si>
    <t>GapWorkFTLT75kH_2010_14</t>
  </si>
  <si>
    <t>PctWorkFTLT75kAIOM_2010_14</t>
  </si>
  <si>
    <t>% persons All-Other employed full time with earnings less than 75000, 2010-14</t>
  </si>
  <si>
    <t>PctWorkFTLT75kAIOM_m_2010_14</t>
  </si>
  <si>
    <t>GapWorkFTLT75kAIOM_2010_14</t>
  </si>
  <si>
    <t>PctEmployedMngmt_2010_14</t>
  </si>
  <si>
    <t>% persons 16+ years old employed in management business science and arts occupations, 2010-14</t>
  </si>
  <si>
    <t>PctEmployedMngmt_m_2010_14</t>
  </si>
  <si>
    <t>PctEmployedMngmtW_2010_14</t>
  </si>
  <si>
    <t>% persons NH-White 16+ years old employed in management business science and arts occupations, 2010-14</t>
  </si>
  <si>
    <t>PctEmployedMngmtW_m_2010_14</t>
  </si>
  <si>
    <t>PctEmployedMngmtB_2010_14</t>
  </si>
  <si>
    <t>% persons Black-Alone 16+ years old employed in management business science and arts occupations, 2010-14</t>
  </si>
  <si>
    <t>PctEmployedMngmtB_m_2010_14</t>
  </si>
  <si>
    <t>PctEmployedMngmtH_2010_14</t>
  </si>
  <si>
    <t>% persons Hispanic 16+ years old employed in management business science and arts occupations, 2010-14</t>
  </si>
  <si>
    <t>PctEmployedMngmtH_m_2010_14</t>
  </si>
  <si>
    <t>PctEmployedMngmtAIOM_2010_14</t>
  </si>
  <si>
    <t>% persons All-Other 16+ years old employed in management business science and arts occupations, 2010-14</t>
  </si>
  <si>
    <t>PctEmployedMngmtAIOM_m_2010_14</t>
  </si>
  <si>
    <t>PctEmployedServ_2010_14</t>
  </si>
  <si>
    <t>% persons 16+ years old employed in service occupations, 2010-14</t>
  </si>
  <si>
    <t>PctEmployedServ_m_2010_14</t>
  </si>
  <si>
    <t>PctEmployedServW_2010_14</t>
  </si>
  <si>
    <t>% persons NH-White 16+ years old employed in service occupations, 2010-14</t>
  </si>
  <si>
    <t>PctEmployedServW_m_2010_14</t>
  </si>
  <si>
    <t>PctEmployedServB_2010_14</t>
  </si>
  <si>
    <t>% persons Black-Alone 16+ years old employed in service occupations, 2010-14</t>
  </si>
  <si>
    <t>PctEmployedServB_m_2010_14</t>
  </si>
  <si>
    <t>PctEmployedServH_2010_14</t>
  </si>
  <si>
    <t>% persons Hispanic 16+ years old employed in service occupations, 2010-14</t>
  </si>
  <si>
    <t>PctEmployedServH_m_2010_14</t>
  </si>
  <si>
    <t>PctEmployedServAIOM_2010_14</t>
  </si>
  <si>
    <t>% persons All-Other 16+ years old employed in service occupations, 2010-14</t>
  </si>
  <si>
    <t>PctEmployedServAIOM_m_2010_14</t>
  </si>
  <si>
    <t>PctEmployedSales_2010_14</t>
  </si>
  <si>
    <t>% persons 16+ years old employed in sales and office occupations, 2010-14</t>
  </si>
  <si>
    <t>PctEmployedSales_m_2010_14</t>
  </si>
  <si>
    <t>PctEmployedSalesW_2010_14</t>
  </si>
  <si>
    <t>% persons NH-White 16+ years old employed in sales and office occupations, 2010-14</t>
  </si>
  <si>
    <t>PctEmployedSalesW_m_2010_14</t>
  </si>
  <si>
    <t>PctEmployedSalesB_2010_14</t>
  </si>
  <si>
    <t>% persons Black-Alone 16+ years old employed in sales and office occupations, 2010-14</t>
  </si>
  <si>
    <t>PctEmployedSalesB_m_2010_14</t>
  </si>
  <si>
    <t>PctEmployedSalesH_2010_14</t>
  </si>
  <si>
    <t>% persons Hispanic 16+ years old employed in sales and office occupations, 2010-14</t>
  </si>
  <si>
    <t>PctEmployedSalesH_m_2010_14</t>
  </si>
  <si>
    <t>PctEmployedSalesAIOM_2010_14</t>
  </si>
  <si>
    <t>% persons All-Other 16+ years old employed in sales and office occupations, 2010-14</t>
  </si>
  <si>
    <t>PctEmployedSalesAIOM_m_2010_14</t>
  </si>
  <si>
    <t>PctEmployedNatRes_2010_14</t>
  </si>
  <si>
    <t>% persons 16+ years old employed in natural resources construction and maintenance occupations, 2010-14</t>
  </si>
  <si>
    <t>PctEmployedNatRes_m_2010_14</t>
  </si>
  <si>
    <t>PctEmployedNatResW_2010_14</t>
  </si>
  <si>
    <t>% persons NH-White 16+ years old employed in natural resources construction and maintenance occupations, 2010-14</t>
  </si>
  <si>
    <t>PctEmployedNatResW_m_2010_14</t>
  </si>
  <si>
    <t>PctEmployedNatResB_2010_14</t>
  </si>
  <si>
    <t>% persons Black-Alone 16+ years old employed in natural resources construction and maintenance occupations, 2010-14</t>
  </si>
  <si>
    <t>PctEmployedNatResB_m_2010_14</t>
  </si>
  <si>
    <t>PctEmployedNatResH_2010_14</t>
  </si>
  <si>
    <t>% persons Hispanic 16+ years old employed in natural resources construction and maintenance occupations, 2010-14</t>
  </si>
  <si>
    <t>PctEmployedNatResH_m_2010_14</t>
  </si>
  <si>
    <t>PctEmployedNatResAIOM_2010_14</t>
  </si>
  <si>
    <t>% persons All-Other 16+ years old employed in natural resources construction and maintenance occupations, 2010-14</t>
  </si>
  <si>
    <t>PctEmployedNatResAIOM_m_2010_14</t>
  </si>
  <si>
    <t>PctEmployedProd_2010_14</t>
  </si>
  <si>
    <t>% persons employed in production transportation and material moving occupations, 2010-14</t>
  </si>
  <si>
    <t>PctEmployedProd_m_2010_14</t>
  </si>
  <si>
    <t>PctEmployedProdW_2010_14</t>
  </si>
  <si>
    <t>% persons NH-White employed in production transportation and material moving occupations, 2010-14</t>
  </si>
  <si>
    <t>PctEmployedProdW_m_2010_14</t>
  </si>
  <si>
    <t>PctEmployedProdB_2010_14</t>
  </si>
  <si>
    <t>% persons Black-Alone employed in production transportation and material moving occupations, 2010-14</t>
  </si>
  <si>
    <t>PctEmployedProdB_m_2010_14</t>
  </si>
  <si>
    <t>PctEmployedProdH_2010_14</t>
  </si>
  <si>
    <t>% persons Hispanic employed in production transportation and material moving occupations, 2010-14</t>
  </si>
  <si>
    <t>PctEmployedProdH_m_2010_14</t>
  </si>
  <si>
    <t>PctEmployedProdAIOM_2010_14</t>
  </si>
  <si>
    <t>% persons All-Other employed in production transportation and material moving occupations, 2010-14</t>
  </si>
  <si>
    <t>PctEmployedProdAIOM_m_2010_14</t>
  </si>
  <si>
    <t>PctOwnerOccupiedHU_2010_14</t>
  </si>
  <si>
    <t>Homeownership rate (%), 2010-14</t>
  </si>
  <si>
    <t>PctOwnerOccupiedHU_m_2010_14</t>
  </si>
  <si>
    <t>PctOwnerOccupiedHUW_2010_14</t>
  </si>
  <si>
    <t>Homeownership rate NH-White(%), 2010-14</t>
  </si>
  <si>
    <t>PctOwnerOccupiedHUW_m_2010_14</t>
  </si>
  <si>
    <t>PctOwnerOccupiedHUB_2010_14</t>
  </si>
  <si>
    <t>Homeownership rate Black-Alone(%), 2010-14</t>
  </si>
  <si>
    <t>PctOwnerOccupiedHUB_m_2010_14</t>
  </si>
  <si>
    <t>GapOwnerOccupiedHUB_2010_14</t>
  </si>
  <si>
    <t>PctOwnerOccupiedHUH_2010_14</t>
  </si>
  <si>
    <t>Homeownership rate Hispanic(%), 2010-14</t>
  </si>
  <si>
    <t>PctOwnerOccupiedHUH_m_2010_14</t>
  </si>
  <si>
    <t>GapOwnerOccupiedHUH_2010_14</t>
  </si>
  <si>
    <t>PctOwnerOccupiedHUAIOM_2010_14</t>
  </si>
  <si>
    <t>Homeownership rate All-Other(%), 2010-14</t>
  </si>
  <si>
    <t>PctOwnerOccupiedHUAIOM_m_2010_14</t>
  </si>
  <si>
    <t>GapOwnerOccupiedHUAIOM_2010_14</t>
  </si>
  <si>
    <t>American Community Survey, 2010-14</t>
  </si>
  <si>
    <t>City</t>
  </si>
  <si>
    <t>Ward 1</t>
  </si>
  <si>
    <t>Ward 2</t>
  </si>
  <si>
    <t>Ward 3</t>
  </si>
  <si>
    <t>Ward 4</t>
  </si>
  <si>
    <t>Ward 5</t>
  </si>
  <si>
    <t>Ward 6</t>
  </si>
  <si>
    <t>Ward 7</t>
  </si>
  <si>
    <t>Ward 8</t>
  </si>
  <si>
    <t>Non-Hispanic White</t>
  </si>
  <si>
    <t>Margin of Error</t>
  </si>
  <si>
    <t>Hispanic/Latino</t>
  </si>
  <si>
    <t>Black Alone</t>
  </si>
  <si>
    <t>Asian, American Indian and Other Race</t>
  </si>
  <si>
    <t>Foreign Born</t>
  </si>
  <si>
    <t>Native Born</t>
  </si>
  <si>
    <t>Hispanic</t>
  </si>
  <si>
    <t>Black</t>
  </si>
  <si>
    <t>Pct. of Population by Race or Ethnicity</t>
  </si>
  <si>
    <t>Pct. of Employed Persons Ages 16 or Older Working in Management, Business, Science or Art Occupations</t>
  </si>
  <si>
    <t>Pct. of Employed Persons Ages 16 or Older Working in Service Occupations</t>
  </si>
  <si>
    <t>Pct. of Employed Persons Ages 16 or Older Working in Sales and Office Occupations</t>
  </si>
  <si>
    <t>Pct. of Employed Persons Ages 16 or Older Working in Natural Resources, Construction and Maintenance Occupations</t>
  </si>
  <si>
    <t>Pct. of Employed Persons Ages 16 or Older Working in Production, Transportation and Material Moving Occupations</t>
  </si>
  <si>
    <t>Homeownership Rate</t>
  </si>
  <si>
    <t>Total</t>
  </si>
  <si>
    <t>Poverty Rate</t>
  </si>
  <si>
    <t>Child Poverty Rate</t>
  </si>
  <si>
    <t xml:space="preserve">Percent of Families with Annual Income of Less than $75,000 </t>
  </si>
  <si>
    <t>Average Household Income (adjusted to $2015)</t>
  </si>
  <si>
    <t>% white non-Hispanic, MOE, 2010-14</t>
  </si>
  <si>
    <t>% Hispanic, MOE, 2010-14</t>
  </si>
  <si>
    <t>% white alone, MOE, 2010-14</t>
  </si>
  <si>
    <t>% Asian/P.I. alone, MOE, 2010-14</t>
  </si>
  <si>
    <t>% Indigenous alone, MOE, 2010-14</t>
  </si>
  <si>
    <t>% Other race alone, MOE, 2010-14</t>
  </si>
  <si>
    <t>% Multiracial alone, MOE, 2010-14</t>
  </si>
  <si>
    <t>% All other than Black-White-Hispanic alone, MOE, 2010-14</t>
  </si>
  <si>
    <t>% foreign born, MOE, 2010-14</t>
  </si>
  <si>
    <t>% native born, MOE, 2010-14</t>
  </si>
  <si>
    <t>% foreign born Black-Alone, MOE, 2010-14</t>
  </si>
  <si>
    <t>% foreign born NH-White, MOE, 2010-14</t>
  </si>
  <si>
    <t>% foreign born Hispanic, MOE, 2010-14</t>
  </si>
  <si>
    <t>% foreign born All-Other, MOE, 2010-14</t>
  </si>
  <si>
    <t>PctOthLang_2010_14</t>
  </si>
  <si>
    <t>% pop. that speaks a language other than English at home, 2010-14</t>
  </si>
  <si>
    <t>PctOthLang_m_2010_14</t>
  </si>
  <si>
    <t>% pop. that speaks a language other than English at home, MOE, 2010-14</t>
  </si>
  <si>
    <t>% children, MOE, 2010-14</t>
  </si>
  <si>
    <t>% children NH-White, MOE, 2010-14</t>
  </si>
  <si>
    <t>% children Black-Alone, MOE, 2010-14</t>
  </si>
  <si>
    <t>% children Hispanic, MOE, 2010-14</t>
  </si>
  <si>
    <t>% children All-Other, MOE, 2010-14</t>
  </si>
  <si>
    <t>% persons 18-34 years old, MOE, 2010-14</t>
  </si>
  <si>
    <t>% persons 18-34 years old NH-White, MOE, 2010-14</t>
  </si>
  <si>
    <t>% persons 18-34 years old Black-Alone, MOE, 2010-14</t>
  </si>
  <si>
    <t>% persons 18-34 years old Hispanic, MOE, 2010-14</t>
  </si>
  <si>
    <t>% persons 18-34 years old All-Other, MOE, 2010-14</t>
  </si>
  <si>
    <t>% persons 35-64 years old, MOE, 2010-14</t>
  </si>
  <si>
    <t>% persons 35-64 years old NH-White, MOE, 2010-14</t>
  </si>
  <si>
    <t>% persons 35-64 years old Black-Alone, MOE, 2010-14</t>
  </si>
  <si>
    <t>% persons 35-64 years old Hispanic, MOE, 2010-14</t>
  </si>
  <si>
    <t>% persons 35-64 years old All-Other, MOE, 2010-14</t>
  </si>
  <si>
    <t>% seniors, MOE, 2010-14</t>
  </si>
  <si>
    <t>% seniors NH-White, MOE, 2010-14</t>
  </si>
  <si>
    <t>% seniors Black-Alone, MOE, 2010-14</t>
  </si>
  <si>
    <t>% seniors Hispanic, MOE, 2010-14</t>
  </si>
  <si>
    <t>% seniors All-Other, MOE, 2010-14</t>
  </si>
  <si>
    <t>% persons without HS diploma, MOE, 2010-14</t>
  </si>
  <si>
    <t>% persons NH-White without HS diploma, MOE, 2010-14</t>
  </si>
  <si>
    <t>% persons Black-Alone without HS diploma, MOE, 2010-14</t>
  </si>
  <si>
    <t>Difference in # of Black-Alone people without HS diploma with equity, 2010-14</t>
  </si>
  <si>
    <t>% persons Hispanic without HS diploma, MOE, 2010-14</t>
  </si>
  <si>
    <t>Difference in # of Hispanic people without HS diploma with equity, 2010-14</t>
  </si>
  <si>
    <t>% persons All-Other without HS diploma, MOE, 2010-14</t>
  </si>
  <si>
    <t>Difference in # of All-Other people without HS diploma with equity, 2010-14</t>
  </si>
  <si>
    <t>% persons foreign-born without HS diploma, MOE, 2010-14</t>
  </si>
  <si>
    <t>Difference in # of people foreign-born without HS diploma with equity, 2010-14</t>
  </si>
  <si>
    <t>% persons native-born without HS diploma, MOE, 2010-14</t>
  </si>
  <si>
    <t>Difference in # of people native-born without HS diploma with equity, 2010-14</t>
  </si>
  <si>
    <t>N</t>
  </si>
  <si>
    <t>% persons with HS diploma, MOE, 2010-14</t>
  </si>
  <si>
    <t>% persons NH-White with HS diploma, MOE, 2010-14</t>
  </si>
  <si>
    <t>% persons Black-Alone with HS diploma, MOE, 2010-14</t>
  </si>
  <si>
    <t>Difference in # of Black-Alone people with HS diploma with equity, 2010-14</t>
  </si>
  <si>
    <t>% persons Hispanic with HS diploma, MOE, 2010-14</t>
  </si>
  <si>
    <t>Difference in # of Hispanic people with HS diploma with equity, 2010-14</t>
  </si>
  <si>
    <t>% persons All-Other with HS diploma, MOE, 2010-14</t>
  </si>
  <si>
    <t>Difference in # of All-Other people with HS diploma with equity, 2010-14</t>
  </si>
  <si>
    <t>% persons foreign-born with HS diploma, MOE, 2010-14</t>
  </si>
  <si>
    <t>Difference in # of people foreign-born with HS diploma with equity, 2010-14</t>
  </si>
  <si>
    <t>% persons native-born with HS diploma, MOE, 2010-14</t>
  </si>
  <si>
    <t>Difference in # of people native-born with HS diploma with equity, 2010-14</t>
  </si>
  <si>
    <t>% persons with some college, MOE, 2010-14</t>
  </si>
  <si>
    <t>% persons NH-White with some college, MOE, 2010-14</t>
  </si>
  <si>
    <t>% persons Black-Alone with some college, MOE, 2010-14</t>
  </si>
  <si>
    <t>Difference in # of Black-Alone people with some college with equity, 2010-14</t>
  </si>
  <si>
    <t>% persons Hispanic with some college, MOE, 2010-14</t>
  </si>
  <si>
    <t>Difference in # of Hispanic people with some college with equity, 2010-14</t>
  </si>
  <si>
    <t>% persons All-Other with some college, MOE, 2010-14</t>
  </si>
  <si>
    <t>Difference in # of All-Other people with some college with equity, 2010-14</t>
  </si>
  <si>
    <t>% persons foreign-born with some college, MOE, 2010-14</t>
  </si>
  <si>
    <t>Difference in # of people foreign-born with some college with equity, 2010-14</t>
  </si>
  <si>
    <t>% persons native-born with some college, MOE, 2010-14</t>
  </si>
  <si>
    <t>Difference in # of people native-born with some college with equity, 2010-14</t>
  </si>
  <si>
    <t>Average household income last year ($), MOE, 2010-14</t>
  </si>
  <si>
    <t>Average household income last year NH-White ($), MOE, 2010-14</t>
  </si>
  <si>
    <t>Average household income last year Black-Alone ($), MOE, 2010-14</t>
  </si>
  <si>
    <t>Average household income last year Hispanic ($), MOE, 2010-14</t>
  </si>
  <si>
    <t>% families with income greater than 200000, MOE, 2010-14</t>
  </si>
  <si>
    <t>% families NH-White with income greater than 200000, MOE, 2010-14</t>
  </si>
  <si>
    <t>% families Black-Alone with income greater than 200000, MOE, 2010-14</t>
  </si>
  <si>
    <t>% families Hispanic with income greater than 200000, MOE, 2010-14</t>
  </si>
  <si>
    <t>% families All-Other with income greater than 200000, MOE, 2010-14</t>
  </si>
  <si>
    <t>% families with income less than 75000, MOE, 2010-14</t>
  </si>
  <si>
    <t>% families NH-White with income less than 75000, MOE, 2010-14</t>
  </si>
  <si>
    <t>% families Black-Alone with income less than 75000, MOE, 2010-14</t>
  </si>
  <si>
    <t>Difference in # of families Black-Alone with income less than 75000 with equity, 2010-14</t>
  </si>
  <si>
    <t>% families Hispanic with income less than 75000, MOE, 2010-14</t>
  </si>
  <si>
    <t>Difference in # of families Hispanic with income less than 75000 with equity, 2010-14</t>
  </si>
  <si>
    <t>% families All-Other with income less than 75000, MOE, 2010-14</t>
  </si>
  <si>
    <t>Difference in # of families All-Other with income less than 75000 with equity, 2010-14</t>
  </si>
  <si>
    <t>Poverty rate (%), MOE, 2010-14</t>
  </si>
  <si>
    <t>Poverty rate NH-White (%), MOE, 2010-14</t>
  </si>
  <si>
    <t>Poverty rate Black-Alone (%), MOE, 2010-14</t>
  </si>
  <si>
    <t>Difference in # of Black-Alone people living below poverty line with equity, 2010-14</t>
  </si>
  <si>
    <t>Poverty rate Hispanic (%), MOE, 2010-14</t>
  </si>
  <si>
    <t>Difference in # of Hispanic people living below poverty line with equity, 2010-14</t>
  </si>
  <si>
    <t>Poverty rate All-Other (%), MOE, 2010-14</t>
  </si>
  <si>
    <t>Difference in # of All-Other people living below poverty line with equity, 2010-14</t>
  </si>
  <si>
    <t>Poverty rate foreign born (%), MOE, 2010-14</t>
  </si>
  <si>
    <t>Difference in # of foreign born people living below poverty line with equity, 2010-14</t>
  </si>
  <si>
    <t>% children in poverty, MOE, 2010-14</t>
  </si>
  <si>
    <t>% children NH-White in poverty, MOE, 2010-14</t>
  </si>
  <si>
    <t>% children Black-Alone in poverty, MOE, 2010-14</t>
  </si>
  <si>
    <t>% children Hispanic in poverty, MOE, 2010-14</t>
  </si>
  <si>
    <t>% children All-Other in poverty, MOE, 2010-14</t>
  </si>
  <si>
    <t>% pop. 16+ yrs. employed, MOE, 2010-14</t>
  </si>
  <si>
    <t>% pop. 16+ yrs. employed NH-White, MOE, 2010-14</t>
  </si>
  <si>
    <t>% pop. 16+ yrs. employed Black-Alone, MOE, 2010-14</t>
  </si>
  <si>
    <t>Difference in # of people 16+ yrs. employed Black-Alone with equity, 2010-14</t>
  </si>
  <si>
    <t>% pop. 16+ yrs. employed Hispanic, MOE, 2010-14</t>
  </si>
  <si>
    <t>Difference in # of people 16+ yrs. employed Hispanic with equity, 2010-14</t>
  </si>
  <si>
    <t>% pop. 16+ yrs. employed All-Other, MOE, 2010-14</t>
  </si>
  <si>
    <t>Difference in # of people 16+ yrs. employed All-Other with equity, 2010-14</t>
  </si>
  <si>
    <t>% persons employed between 16 and 64 years old, MOE, 2010-14</t>
  </si>
  <si>
    <t>% persons NH-White employed between 16 and 64 years old, MOE, 2010-14</t>
  </si>
  <si>
    <t>% persons Black-Alone employed between 16 and 64 years old, MOE, 2010-14</t>
  </si>
  <si>
    <t>Difference in # of Black-Alone people employed between 16 and 64 years old with equity, 2010-14</t>
  </si>
  <si>
    <t>% persons Hispanic employed between 16 and 64 years old, MOE, 2010-14</t>
  </si>
  <si>
    <t>Difference in # of Hispanic people employed between 16 and 64 years old with equity, 2010-14</t>
  </si>
  <si>
    <t>% persons All-Other employed between 16 and 64 years old, MOE, 2010-14</t>
  </si>
  <si>
    <t>Difference in # of All-Other people employed between 16 and 64 years old with equity, 2010-14</t>
  </si>
  <si>
    <t>Unemployment rate (%), MOE, 2010-14</t>
  </si>
  <si>
    <t>NH-White Unemployment rate (%), MOE, 2010-14</t>
  </si>
  <si>
    <t>Black-Alone Unemployment rate (%), MOE, 2010-14</t>
  </si>
  <si>
    <t>Difference in # of Black-Alone unemployed people with equity, 2010-14</t>
  </si>
  <si>
    <t>Hispanic Unemployment rate (%), MOE, 2010-14</t>
  </si>
  <si>
    <t>Difference in # of Hispanic unemployed people with equity, 2010-14</t>
  </si>
  <si>
    <t>All-Other Unemployment rate (%), MOE, 2010-14</t>
  </si>
  <si>
    <t>Difference in # of All-Other unemployed people with equity, 2010-14</t>
  </si>
  <si>
    <t>% persons employed with earnings, MOE, 2010-14</t>
  </si>
  <si>
    <t>% persons NH-White employed with earnings, MOE, 2010-14</t>
  </si>
  <si>
    <t>% persons Black-Alone employed with earnings, MOE, 2010-14</t>
  </si>
  <si>
    <t>Difference in # of Black-Alone people employed with earnings with equity, 2010-14</t>
  </si>
  <si>
    <t>% persons Hispanic employed with earnings, MOE, 2010-14</t>
  </si>
  <si>
    <t>Difference in # of Hispanic people employed with earnings with equity, 2010-14</t>
  </si>
  <si>
    <t>% persons All-Other employed with earnings, MOE, 2010-14</t>
  </si>
  <si>
    <t>Difference in # of All-Other people employed with earnings with equity, 2010-14</t>
  </si>
  <si>
    <t>% persons employed full time, MOE, 2010-14</t>
  </si>
  <si>
    <t>% persons NH-White employed full time, MOE, 2010-14</t>
  </si>
  <si>
    <t>% persons Black-Alone employed full time, MOE, 2010-14</t>
  </si>
  <si>
    <t>Difference in # of Black-Alone people employed full time with equity, 2010-14</t>
  </si>
  <si>
    <t>% persons Hispanic employed full time, MOE, 2010-14</t>
  </si>
  <si>
    <t>Difference in # of Hispanic people employed full time with equity, 2010-14</t>
  </si>
  <si>
    <t>% persons All-Other employed full time, MOE, 2010-14</t>
  </si>
  <si>
    <t>Difference in # of All-Other people employed full time with equity, 2010-1 4</t>
  </si>
  <si>
    <t>% persons employed full time with earnings less than 35000, MOE, 2010-14</t>
  </si>
  <si>
    <t>% persons NH-White employed full time with earnings less than 35000, MOE, 2010-14</t>
  </si>
  <si>
    <t>% persons Black-Alone employed full time with earnings less than 35000, MOE, 2010-14</t>
  </si>
  <si>
    <t>Difference in # of Black-Alone people employed full time with earnings less than 35000 with equity, 2010-14</t>
  </si>
  <si>
    <t>% persons Hispanic employed full time with earnings less than 35000, MOE, 2010-14</t>
  </si>
  <si>
    <t>Difference in # of Hispanic people employed full time with earnings less than 35000 with equity, 2010-14</t>
  </si>
  <si>
    <t>% persons All-Other employed full time with earnings less than 35000, MOE, 2010-14</t>
  </si>
  <si>
    <t>Difference in # of All-Other people employed full time with earnings less than 35000 with equity, 2010-14</t>
  </si>
  <si>
    <t>% persons employed full time with earnings less than 75000, MOE, 2010-14</t>
  </si>
  <si>
    <t>% persons NH-White employed full time with earnings less than 75000, MOE, 2010-14</t>
  </si>
  <si>
    <t>% persons Black-Alone employed full time with earnings less than 75000, MOE, 2010-14</t>
  </si>
  <si>
    <t>Difference in # of Black-Alone people employed full time with earnings less than 75000 with equity, 2010-14</t>
  </si>
  <si>
    <t>% persons Hispanic employed full time with earnings less than 75000, MOE, 2010-14</t>
  </si>
  <si>
    <t>Difference in # of Hispanic people employed full time with earnings less than 75000 with equity, 2010-14</t>
  </si>
  <si>
    <t>% persons All-Other employed full time with earnings less than 75000, MOE, 2010-14</t>
  </si>
  <si>
    <t>Difference in # of All-Other people employed full time with earnings less than 75000 with equity, 2010-14</t>
  </si>
  <si>
    <t>% persons employed in management business science and arts occupations, MOE, 2010-14</t>
  </si>
  <si>
    <t>% persons NH-White employed in management business science and arts occupations, MOE, 2010-14</t>
  </si>
  <si>
    <t>% persons Black-Alone employed in management business science and arts occupations, MOE, 2010-14</t>
  </si>
  <si>
    <t>% persons Hispanic employed in management business science and arts occupations, MOE, 2010-14</t>
  </si>
  <si>
    <t>% persons All-Other employed in management business science and arts occupations, MOE, 2010-14</t>
  </si>
  <si>
    <t>% persons employed in service occupations, MOE, 2010-14</t>
  </si>
  <si>
    <t>% persons NH-White employed in service occupations, MOE, 2010-14</t>
  </si>
  <si>
    <t>% persons Black-Alone employed in service occupations, MOE, 2010-14</t>
  </si>
  <si>
    <t>% persons Hispanic employed in service occupations, MOE, 2010-14</t>
  </si>
  <si>
    <t>% persons All-Other employed in service occupations, MOE, 2010-14</t>
  </si>
  <si>
    <t>% persons employed in sales and office occupations, MOE, 2010-14</t>
  </si>
  <si>
    <t>% persons NH-White employed in sales and office occupations, MOE, 2010-14</t>
  </si>
  <si>
    <t>% persons Black-Alone employed in sales and office occupations, MOE, 2010-14</t>
  </si>
  <si>
    <t>% persons Hispanic employed in sales and office occupations, MOE, 2010-14</t>
  </si>
  <si>
    <t>% persons All-Other employed in sales and office occupations, MOE, 2010-14</t>
  </si>
  <si>
    <t>% persons employed in natural resources construction and maintenance occupations, MOE, 2010-14</t>
  </si>
  <si>
    <t>% persons NH-White employed in natural resources construction and maintenance occupations, MOE, 2010-14</t>
  </si>
  <si>
    <t>% persons Black-Alone employed in natural resources construction and maintenance occupations, MOE, 2010-14</t>
  </si>
  <si>
    <t>% persons Hispanic employed in natural resources construction and maintenance occupations, MOE, 2010-14</t>
  </si>
  <si>
    <t>% persons All-Other employed in natural resources construction and maintenance occupations, MOE, 2010-14</t>
  </si>
  <si>
    <t>% persons employed in production transportation and material moving occupations, MOE, 2010-14</t>
  </si>
  <si>
    <t>% persons NH-White employed in production transportation and material moving occupations, MOE, 2010-14</t>
  </si>
  <si>
    <t>% persons Black-Alone employed in production transportation and material moving occupations, MOE, 2010-14</t>
  </si>
  <si>
    <t>% persons Hispanic employed in production transportation and material moving occupations, MOE, 2010-14</t>
  </si>
  <si>
    <t>% persons All-Other employed in production transportation and material moving occupations, MOE, 2010-14</t>
  </si>
  <si>
    <t>Homeownership rate (%), MOE, 2010-14</t>
  </si>
  <si>
    <t>Homeownership rate NH-White(%), MOE, 2010-14</t>
  </si>
  <si>
    <t>Homeownership rate Black-Alone(%), MOE, 2010-14</t>
  </si>
  <si>
    <t>Difference in # of Black-Alone homeowners with equity, 2010-14</t>
  </si>
  <si>
    <t>Homeownership rate Hispanic (%), MOE, 2010-14</t>
  </si>
  <si>
    <t>Difference in # of Hispanic homeowners with equity, 2010-14</t>
  </si>
  <si>
    <t>Homeownership rate All-Other (%), MOE, 2010-14</t>
  </si>
  <si>
    <t>Difference in # of All-Other homeowners with equity, 2010-14</t>
  </si>
  <si>
    <t>Variable Name</t>
  </si>
  <si>
    <t>Births_total_2011</t>
  </si>
  <si>
    <t>Total births, 2011</t>
  </si>
  <si>
    <t>Pct_births_w_race_2011</t>
  </si>
  <si>
    <t>% Births with mothers race reported, 2011</t>
  </si>
  <si>
    <t>Pct_births_white_2011</t>
  </si>
  <si>
    <t>% Births to non-Hisp. White mothers, 2011</t>
  </si>
  <si>
    <t>Pct_births_asian_2011</t>
  </si>
  <si>
    <t>% Births to non-Hisp. Asian/PI mothers, 2011</t>
  </si>
  <si>
    <t>Pct_births_black_2011</t>
  </si>
  <si>
    <t>% Births to non-Hisp. Black mothers, 2011</t>
  </si>
  <si>
    <t>Pct_births_hisp_2011</t>
  </si>
  <si>
    <t>% Births to Hispanic/Latino mothers, 2011</t>
  </si>
  <si>
    <t>Pct_births_oth_rac_2011</t>
  </si>
  <si>
    <t>% Births to non-Hisp. other race mothers, 2011</t>
  </si>
  <si>
    <t>Pct_births_low_wt_2011</t>
  </si>
  <si>
    <t>% low weight births (under 5.5 lbs), 2011</t>
  </si>
  <si>
    <t>Pct_births_low_wt_wht_2011</t>
  </si>
  <si>
    <t>% NH-White low weight births (under 5.5 lbs), 2011</t>
  </si>
  <si>
    <t>Pct_births_low_wt_blk_2011</t>
  </si>
  <si>
    <t>% NH-Black low weight births (under 5.5 lbs), 2011</t>
  </si>
  <si>
    <t>Gap_births_low_wt_blk_2011</t>
  </si>
  <si>
    <t>Difference in # of NH-Black low weight births (under 5.5 lbs) with equity, 2011</t>
  </si>
  <si>
    <t>Pct_births_low_wt_hsp_2011</t>
  </si>
  <si>
    <t>% Hispanic low weight births (under 5.5 lbs), 2011</t>
  </si>
  <si>
    <t>Gap_births_low_wt_hsp_2011</t>
  </si>
  <si>
    <t>Difference in # of Hispanic low weight births (under 5.5 lbs) with equity, 2011</t>
  </si>
  <si>
    <t>Pct_births_low_wt_asn_2011</t>
  </si>
  <si>
    <t>% NH-AsianPI low weight births (under 5.5 lbs), 2011</t>
  </si>
  <si>
    <t>Gap_births_low_wt_asn_2011</t>
  </si>
  <si>
    <t>Difference in # of NH-AsianPI low weight births (under 5.5 lbs) with equity, 2011</t>
  </si>
  <si>
    <t>Pct_births_prenat_adeq_2011</t>
  </si>
  <si>
    <t>% Births to mothers with adequate prenatal care, 2011</t>
  </si>
  <si>
    <t>Pct_births_prenat_adeq_wht_2011</t>
  </si>
  <si>
    <t>% Births to NH-White mothers with adequate prenatal care, 2011</t>
  </si>
  <si>
    <t>Pct_births_prenat_adeq_blk_2011</t>
  </si>
  <si>
    <t>% Births to NH-Black mothers with adequate prenatal care, 2011</t>
  </si>
  <si>
    <t>Gap_births_prenat_adeq_blk_2011</t>
  </si>
  <si>
    <t>Difference in # of births to NH-Black mothers with adequate prenatal care with equity, 2011</t>
  </si>
  <si>
    <t>Pct_births_prenat_adeq_hsp_2011</t>
  </si>
  <si>
    <t>% Births to Hispanic mothers with adequate prenatal care, 2011</t>
  </si>
  <si>
    <t>Gap_births_prenat_adeq_hsp_2011</t>
  </si>
  <si>
    <t>Difference in # of births to Hispanic mothers with adequate prenatal care with equity, 2011</t>
  </si>
  <si>
    <t>Pct_births_prenat_adeq_asn_2011</t>
  </si>
  <si>
    <t>% Births to NH-AsianPI mothers with adequate prenatal care, 2011</t>
  </si>
  <si>
    <t>Gap_births_prenat_adeq_asn_2011</t>
  </si>
  <si>
    <t>Difference in # of births to NH-AsianPI mothers with adequate prenatal care with equity, 2011</t>
  </si>
  <si>
    <t>Pct_births_teen_2011</t>
  </si>
  <si>
    <t>% births to teen mothers, 2011</t>
  </si>
  <si>
    <t>Pct_births_teen_wht_2011</t>
  </si>
  <si>
    <t>% Births to NH-White teen mothers, 2011</t>
  </si>
  <si>
    <t>Pct_births_teen_blk_2011</t>
  </si>
  <si>
    <t>% Births to NH-Black teen mothers, 2011</t>
  </si>
  <si>
    <t>Gap_births_teen_blk_2011</t>
  </si>
  <si>
    <t>Difference in # of births to NH-Black teen mothers with equity, 2011</t>
  </si>
  <si>
    <t>Pct_births_teen_hsp_2011</t>
  </si>
  <si>
    <t>% Births to Hispanic teen mothers, 2011</t>
  </si>
  <si>
    <t>Gap_births_teen_hsp_2011</t>
  </si>
  <si>
    <t>Difference in # of births to Hispanic teen mothers with equity, 2011</t>
  </si>
  <si>
    <t>Pct_births_teen_asn_2011</t>
  </si>
  <si>
    <t>% Births to NH-AsianPI teen mothers, 2011</t>
  </si>
  <si>
    <t>Gap_births_teen_asn_2011</t>
  </si>
  <si>
    <t>Difference in # of births to NH-AsianPI teen mothers with equity, 2011</t>
  </si>
  <si>
    <t>PctAffordFirst_Black</t>
  </si>
  <si>
    <t>Pct. of SF/Condo Sales 2010-14 Affordable to First-time Buyer at Avg. Household Inc. Black Alone</t>
  </si>
  <si>
    <t>PctAffordFirst_Hispanic</t>
  </si>
  <si>
    <t>Pct. of SF/Condo Sales 2010-14 Affordable to First-time Buyer at Avg. Household Inc. Hispanic</t>
  </si>
  <si>
    <t>PctAffordFirst_White</t>
  </si>
  <si>
    <t>Pct. of SF/Condo Sales 2010-14 Affordable to First-time Buyer at Avg. Household Inc. NH White</t>
  </si>
  <si>
    <t>PctAffordRepeat_Black</t>
  </si>
  <si>
    <t>Pct. of SF/Condo Sales 2010-14 Affordable to Repeat Buyer at Avg. Household Inc. Black Alone</t>
  </si>
  <si>
    <t>PctAffordRepeat_Hispanic</t>
  </si>
  <si>
    <t>Pct. of SF/Condo Sales 2010-14 Affordable to Repeat Buyer at Avg. Household Inc. Hispanic</t>
  </si>
  <si>
    <t>PctAffordRepeat_White</t>
  </si>
  <si>
    <t>Pct. of SF/Condo Sales 2010-14 Affordable to Repeat Buyer at Avg. Household Inc. NH White</t>
  </si>
  <si>
    <t>Average household income (adjusted), 2010-14</t>
  </si>
  <si>
    <t>Average household income (adjusted), Non-Hispanic White, 2010-14</t>
  </si>
  <si>
    <t>Average household income (adjusted), Black/African American, 2010-14</t>
  </si>
  <si>
    <t>Average household income (adjusted), Hispanic/Latino, 2010-14</t>
  </si>
  <si>
    <t>Asian/Pacific Islander</t>
  </si>
  <si>
    <t>Other</t>
  </si>
  <si>
    <t>Pct. of Single Family Homes and Condominiums Sales in 2010-14 Affordable to Repeat Home Buyers:</t>
  </si>
  <si>
    <t>Pct. of Single Family Homes and Condominiums Sales in 2010-14 Affordable to First-Time Home Buyers:</t>
  </si>
  <si>
    <t>White Average Household Income ($157,600)</t>
  </si>
  <si>
    <t>Hispanic Average Household Income ($90,000)</t>
  </si>
  <si>
    <t>Black Average Household Income ($59,600)</t>
  </si>
  <si>
    <t>Notes: Sales prices and incomes have all been adjusted to 2015 dollars.</t>
  </si>
  <si>
    <t xml:space="preserve">Methodology for sales affordability adapted from http://content.knowledgeplex.org/kp2/cache/documents/22736.pdf </t>
  </si>
  <si>
    <t>Source: NeighborhoodInfo DC analysis of the 2010-14 American Community Survey and property sales from the DC Office of Tax and Revenue.</t>
  </si>
  <si>
    <t>Home Sales Affordability in DC, 2010-14</t>
  </si>
  <si>
    <t>Pct. of Race/Ethnic Group Under Age 18</t>
  </si>
  <si>
    <t>Pct. of Race/Ethnic Group Ages 18-34</t>
  </si>
  <si>
    <t xml:space="preserve">Pct. of Race/Ethnic Group Ages 35-64 </t>
  </si>
  <si>
    <t>Pct. of Race/Ethnic Group Age 65 or Older</t>
  </si>
  <si>
    <t>Pct. of Race/Ethnic Group Who Is Foreign-born</t>
  </si>
  <si>
    <t>Total Population</t>
  </si>
  <si>
    <t>Asian, American Indian, Other and Multiple Race</t>
  </si>
  <si>
    <t>Unemployment Rate (for the Civilian Labor Force)</t>
  </si>
  <si>
    <t>Pct. of Population Ages 16 to 64 Who Are Employed (including Serving in the Armed Forces)</t>
  </si>
  <si>
    <t>Pct. of Population 16 Years and Older Who Are Employed (including Serving in the Armed Forces)</t>
  </si>
  <si>
    <t>Pct. of Population Ages 16 and Over with Wage Earnings in the Past 12 Months</t>
  </si>
  <si>
    <t>Pct. of Population Ages 16 and Over Working Full-Time with Earnings Less than $35,000</t>
  </si>
  <si>
    <t>Pct. of Population Working Full-Time with Earnings Less than $75,000</t>
  </si>
  <si>
    <t>Increase in the Number of People Ages 16  and Older with Wage Earnings with Equity</t>
  </si>
  <si>
    <t>Reduction in the Number of Unemployed People to Achieve Equity</t>
  </si>
  <si>
    <t>Increase in the Number of Employed People Ages 16-64 Needed to Achieve Equity</t>
  </si>
  <si>
    <t>Increase in the Number of Employed People 16 Years and Older Needed to Achieve Equity</t>
  </si>
  <si>
    <t>Pct. of Population Ages 16 and Over Employed Full-Time</t>
  </si>
  <si>
    <t>Reduction in the Number of People Ages 16  and Older Working Full-Time and Earning Less than $35,000 with Equity</t>
  </si>
  <si>
    <t>Reduction in the Number of People Ages 16  and Older Working Full-Time and Earning Less than $75,000 with Equity</t>
  </si>
  <si>
    <t>Reduction in the Number of Adults Ages 25 and Over Without a High School Diploma With Equity</t>
  </si>
  <si>
    <t>Pct. of Adults Ages 25 and Over with a High School Diploma or GED</t>
  </si>
  <si>
    <t>Pct. of Adults Ages 25 and Over Without a High-school Diploma or GED</t>
  </si>
  <si>
    <t>Pct. of Adults Ages 25 and Over with Some College</t>
  </si>
  <si>
    <t>Increase in the Number of Adults Ages 25 and Over With a High School Diploma With Equity</t>
  </si>
  <si>
    <t>Increase in the Number of Adults Ages 25 and Over With Some College With Equity</t>
  </si>
  <si>
    <t>Pct. of Families With Annual Income of More than $200,000</t>
  </si>
  <si>
    <t>Reduction in the Number of Families With Annual Income of Less Than $75,000 with Equity</t>
  </si>
  <si>
    <t>Reduction in the Number of People Living Below the Poverty Line With Equity</t>
  </si>
  <si>
    <t>Note: The poverty rate is calculated for the population for whom poverty status is determined. Poverty status is not determined for institutionalized people, those living in military group quarters, college dormitories, or unrelated individuals under 15 years old. http://www2.census.gov/programs-surveys/acs/tech_docs/subject_definitions/2014_ACSSubjectDefinitions.pdf</t>
  </si>
  <si>
    <t>Increase in the Number of Homeowners With Equity</t>
  </si>
  <si>
    <t>Northwest</t>
  </si>
  <si>
    <t>North</t>
  </si>
  <si>
    <t>Northeast</t>
  </si>
  <si>
    <t>East</t>
  </si>
  <si>
    <t>Central</t>
  </si>
  <si>
    <t>PUMA101</t>
  </si>
  <si>
    <t>PUMA102</t>
  </si>
  <si>
    <t>PUMA103</t>
  </si>
  <si>
    <t>PUMA104</t>
  </si>
  <si>
    <t>PUMA105</t>
  </si>
  <si>
    <t>Pct. of Renter Households That Are Housing Cost-Burdened</t>
  </si>
  <si>
    <t xml:space="preserve">Pct. of Rental Units Affordable at Very Low Income Threshold or below (0-50% of Area Median Income) </t>
  </si>
  <si>
    <t>All Rental Units</t>
  </si>
  <si>
    <t>Pct. of Renter Households That Are Severely Housing  Cost-Burdened</t>
  </si>
  <si>
    <t>Notes: Renters are considered cost burdened if they pay more than 30 percent of their monthly income on rent and are severely cost burdened if they pay more than half of their income on rent.</t>
  </si>
  <si>
    <t xml:space="preserve">Source: American Community Survey microdata accessed from IPUMS-USA, University of Minnesota and tabulated by NeighborhoodInfo DC. </t>
  </si>
  <si>
    <t>Asian/Pacific Islander Alone</t>
  </si>
  <si>
    <t>Some other race alone</t>
  </si>
  <si>
    <t>Two or more races alone</t>
  </si>
  <si>
    <t>Variable Definition</t>
  </si>
  <si>
    <t xml:space="preserve">Ward 3 </t>
  </si>
  <si>
    <t xml:space="preserve">Ward 5 </t>
  </si>
  <si>
    <t xml:space="preserve">Ward 6 </t>
  </si>
  <si>
    <t>N/A</t>
  </si>
  <si>
    <t>A Vision for an Equitable DC</t>
  </si>
  <si>
    <t>Majority White (75%+)</t>
  </si>
  <si>
    <t>Majority Black (75%+)</t>
  </si>
  <si>
    <t>All Other Tracts</t>
  </si>
  <si>
    <t>Number of Tracts</t>
  </si>
  <si>
    <t>Total Number of Single Family Homes and Condominiums</t>
  </si>
  <si>
    <t>Total Assessed Value in 2010 (in 2016 dollars)</t>
  </si>
  <si>
    <t>Total Assessed Value in 2016 (in 2016 dollars)</t>
  </si>
  <si>
    <t>Average Property Assessed Value in 2010 (in 2016 dollars)</t>
  </si>
  <si>
    <t>Average Property Assessed Value in 2016 (in 2016 dollars)</t>
  </si>
  <si>
    <t>Total Change in Assessed value 2010 to 2016 ($000s), 2016 dollars</t>
  </si>
  <si>
    <t>Median of the Average Change 2010 to 2016, 2016 dollars</t>
  </si>
  <si>
    <t>Median of the Percent Change in Assessed Value (in 2016 dollars), 2010-16</t>
  </si>
  <si>
    <t>Source: NeighborhoodInfo DC analysis of data from the American Community Survey 2010-14 and DC Office of Tax and Revenue</t>
  </si>
  <si>
    <t xml:space="preserve">Notes: </t>
  </si>
  <si>
    <t xml:space="preserve">1. Analysis includes only properties that have an assessed value in both 2010 and 2016. </t>
  </si>
  <si>
    <t xml:space="preserve">2. Properties that were in the top or bottom 1% of assessed value in either year were excluded from the analysis. </t>
  </si>
  <si>
    <t>3. Non-Hispanic Black population is used to define tracts.</t>
  </si>
  <si>
    <t>Geo2010</t>
  </si>
  <si>
    <t>tract_comp</t>
  </si>
  <si>
    <t>majblack</t>
  </si>
  <si>
    <t>majwhite</t>
  </si>
  <si>
    <t>mixedngh</t>
  </si>
  <si>
    <t>NumSFCondo</t>
  </si>
  <si>
    <t>assess_val10</t>
  </si>
  <si>
    <t>assess_val16</t>
  </si>
  <si>
    <t>assess_val10r</t>
  </si>
  <si>
    <t>dollar_change</t>
  </si>
  <si>
    <t>avg_dollar_change</t>
  </si>
  <si>
    <t>percent_change</t>
  </si>
  <si>
    <t>dollar_changeR ($000)</t>
  </si>
  <si>
    <t>avg_dollar_changeR</t>
  </si>
  <si>
    <t>percent_changeR</t>
  </si>
  <si>
    <t>11001000100</t>
  </si>
  <si>
    <t>11001000202</t>
  </si>
  <si>
    <t>11001000300</t>
  </si>
  <si>
    <t>11001000501</t>
  </si>
  <si>
    <t>11001000502</t>
  </si>
  <si>
    <t>11001000600</t>
  </si>
  <si>
    <t>11001000701</t>
  </si>
  <si>
    <t>11001000702</t>
  </si>
  <si>
    <t>11001000801</t>
  </si>
  <si>
    <t>11001000901</t>
  </si>
  <si>
    <t>11001000902</t>
  </si>
  <si>
    <t>11001001001</t>
  </si>
  <si>
    <t>11001001100</t>
  </si>
  <si>
    <t>11001001200</t>
  </si>
  <si>
    <t>11001001301</t>
  </si>
  <si>
    <t>11001001302</t>
  </si>
  <si>
    <t>11001001401</t>
  </si>
  <si>
    <t>11001001500</t>
  </si>
  <si>
    <t>11001003900</t>
  </si>
  <si>
    <t>11001004001</t>
  </si>
  <si>
    <t>11001004002</t>
  </si>
  <si>
    <t>11001004100</t>
  </si>
  <si>
    <t>11001004201</t>
  </si>
  <si>
    <t>11001004202</t>
  </si>
  <si>
    <t>11001005201</t>
  </si>
  <si>
    <t>11001005301</t>
  </si>
  <si>
    <t>11001006500</t>
  </si>
  <si>
    <t>11001006600</t>
  </si>
  <si>
    <t>11001006700</t>
  </si>
  <si>
    <t>11001006900</t>
  </si>
  <si>
    <t>11001008100</t>
  </si>
  <si>
    <t>11001008200</t>
  </si>
  <si>
    <t>11001008301</t>
  </si>
  <si>
    <t>11001008302</t>
  </si>
  <si>
    <t>11001010700</t>
  </si>
  <si>
    <t>11001001600</t>
  </si>
  <si>
    <t>11001001803</t>
  </si>
  <si>
    <t>11001001901</t>
  </si>
  <si>
    <t>11001001902</t>
  </si>
  <si>
    <t>11001002201</t>
  </si>
  <si>
    <t>11001002202</t>
  </si>
  <si>
    <t>11001004701</t>
  </si>
  <si>
    <t>11001006400</t>
  </si>
  <si>
    <t>11001006804</t>
  </si>
  <si>
    <t>11001007304</t>
  </si>
  <si>
    <t>11001007401</t>
  </si>
  <si>
    <t>11001007403</t>
  </si>
  <si>
    <t>11001007404</t>
  </si>
  <si>
    <t>11001007406</t>
  </si>
  <si>
    <t>11001007407</t>
  </si>
  <si>
    <t>11001007408</t>
  </si>
  <si>
    <t>11001007409</t>
  </si>
  <si>
    <t>11001007502</t>
  </si>
  <si>
    <t>11001007503</t>
  </si>
  <si>
    <t>11001007504</t>
  </si>
  <si>
    <t>11001007601</t>
  </si>
  <si>
    <t>11001007603</t>
  </si>
  <si>
    <t>11001007604</t>
  </si>
  <si>
    <t>11001007605</t>
  </si>
  <si>
    <t>11001007703</t>
  </si>
  <si>
    <t>11001007707</t>
  </si>
  <si>
    <t>11001007708</t>
  </si>
  <si>
    <t>11001007709</t>
  </si>
  <si>
    <t>11001007803</t>
  </si>
  <si>
    <t>11001007804</t>
  </si>
  <si>
    <t>11001007806</t>
  </si>
  <si>
    <t>11001007807</t>
  </si>
  <si>
    <t>11001007808</t>
  </si>
  <si>
    <t>11001007809</t>
  </si>
  <si>
    <t>11001007901</t>
  </si>
  <si>
    <t>11001007903</t>
  </si>
  <si>
    <t>11001008701</t>
  </si>
  <si>
    <t>11001008702</t>
  </si>
  <si>
    <t>11001008802</t>
  </si>
  <si>
    <t>11001008804</t>
  </si>
  <si>
    <t>11001008903</t>
  </si>
  <si>
    <t>11001008904</t>
  </si>
  <si>
    <t>11001009000</t>
  </si>
  <si>
    <t>11001009102</t>
  </si>
  <si>
    <t>11001009203</t>
  </si>
  <si>
    <t>11001009204</t>
  </si>
  <si>
    <t>11001009400</t>
  </si>
  <si>
    <t>11001009503</t>
  </si>
  <si>
    <t>11001009504</t>
  </si>
  <si>
    <t>11001009505</t>
  </si>
  <si>
    <t>11001009507</t>
  </si>
  <si>
    <t>11001009508</t>
  </si>
  <si>
    <t>11001009509</t>
  </si>
  <si>
    <t>11001009601</t>
  </si>
  <si>
    <t>11001009602</t>
  </si>
  <si>
    <t>11001009603</t>
  </si>
  <si>
    <t>11001009604</t>
  </si>
  <si>
    <t>11001009700</t>
  </si>
  <si>
    <t>11001009801</t>
  </si>
  <si>
    <t>11001009802</t>
  </si>
  <si>
    <t>11001009803</t>
  </si>
  <si>
    <t>11001009804</t>
  </si>
  <si>
    <t>11001009807</t>
  </si>
  <si>
    <t>11001009810</t>
  </si>
  <si>
    <t>11001009811</t>
  </si>
  <si>
    <t>11001009901</t>
  </si>
  <si>
    <t>11001009902</t>
  </si>
  <si>
    <t>11001009903</t>
  </si>
  <si>
    <t>11001009904</t>
  </si>
  <si>
    <t>11001009905</t>
  </si>
  <si>
    <t>11001009906</t>
  </si>
  <si>
    <t>11001009907</t>
  </si>
  <si>
    <t>11001010400</t>
  </si>
  <si>
    <t>11001010900</t>
  </si>
  <si>
    <t>11001011100</t>
  </si>
  <si>
    <t>11001000201</t>
  </si>
  <si>
    <t>11001000400</t>
  </si>
  <si>
    <t>11001000802</t>
  </si>
  <si>
    <t>11001001002</t>
  </si>
  <si>
    <t>11001001402</t>
  </si>
  <si>
    <t>11001001702</t>
  </si>
  <si>
    <t>11001001804</t>
  </si>
  <si>
    <t>11001002001</t>
  </si>
  <si>
    <t>11001002002</t>
  </si>
  <si>
    <t>11001002101</t>
  </si>
  <si>
    <t>11001002102</t>
  </si>
  <si>
    <t>11001002301</t>
  </si>
  <si>
    <t>11001002302</t>
  </si>
  <si>
    <t>11001002400</t>
  </si>
  <si>
    <t>11001002501</t>
  </si>
  <si>
    <t>11001002502</t>
  </si>
  <si>
    <t>11001002600</t>
  </si>
  <si>
    <t>11001002701</t>
  </si>
  <si>
    <t>11001002702</t>
  </si>
  <si>
    <t>11001002801</t>
  </si>
  <si>
    <t>11001002802</t>
  </si>
  <si>
    <t>11001002900</t>
  </si>
  <si>
    <t>11001003000</t>
  </si>
  <si>
    <t>11001003100</t>
  </si>
  <si>
    <t>11001003200</t>
  </si>
  <si>
    <t>11001003301</t>
  </si>
  <si>
    <t>11001003302</t>
  </si>
  <si>
    <t>11001003400</t>
  </si>
  <si>
    <t>11001003500</t>
  </si>
  <si>
    <t>11001003600</t>
  </si>
  <si>
    <t>11001003700</t>
  </si>
  <si>
    <t>11001003800</t>
  </si>
  <si>
    <t>11001004300</t>
  </si>
  <si>
    <t>11001004400</t>
  </si>
  <si>
    <t>11001004600</t>
  </si>
  <si>
    <t>11001004702</t>
  </si>
  <si>
    <t>11001004801</t>
  </si>
  <si>
    <t>11001004802</t>
  </si>
  <si>
    <t>11001004901</t>
  </si>
  <si>
    <t>11001004902</t>
  </si>
  <si>
    <t>11001005001</t>
  </si>
  <si>
    <t>11001005002</t>
  </si>
  <si>
    <t>11001005500</t>
  </si>
  <si>
    <t>11001005600</t>
  </si>
  <si>
    <t>11001005800</t>
  </si>
  <si>
    <t>11001005900</t>
  </si>
  <si>
    <t>11001006202</t>
  </si>
  <si>
    <t>11001006801</t>
  </si>
  <si>
    <t>11001006802</t>
  </si>
  <si>
    <t>11001007000</t>
  </si>
  <si>
    <t>11001007100</t>
  </si>
  <si>
    <t>11001007200</t>
  </si>
  <si>
    <t>11001007301</t>
  </si>
  <si>
    <t>11001008001</t>
  </si>
  <si>
    <t>11001008002</t>
  </si>
  <si>
    <t>11001008402</t>
  </si>
  <si>
    <t>11001008410</t>
  </si>
  <si>
    <t>11001008803</t>
  </si>
  <si>
    <t>11001009201</t>
  </si>
  <si>
    <t>11001009301</t>
  </si>
  <si>
    <t>11001009302</t>
  </si>
  <si>
    <t>11001009501</t>
  </si>
  <si>
    <t>11001010100</t>
  </si>
  <si>
    <t>11001010200</t>
  </si>
  <si>
    <t>11001010300</t>
  </si>
  <si>
    <t>11001010500</t>
  </si>
  <si>
    <t>11001010600</t>
  </si>
  <si>
    <t>11001010800</t>
  </si>
  <si>
    <t>11001011000</t>
  </si>
  <si>
    <t>Introduction </t>
  </si>
  <si>
    <t>Margins of Error </t>
  </si>
  <si>
    <r>
      <t>Leah Hendey, Somala Diby, and Maia Woluchem </t>
    </r>
    <r>
      <rPr>
        <sz val="11"/>
        <rFont val="Gill Sans MT"/>
        <family val="2"/>
        <scheme val="minor"/>
      </rPr>
      <t> </t>
    </r>
  </si>
  <si>
    <r>
      <t>Urban Institute and NeighborhoodInfo DC</t>
    </r>
    <r>
      <rPr>
        <sz val="11"/>
        <rFont val="Gill Sans MT"/>
        <family val="2"/>
        <scheme val="minor"/>
      </rPr>
      <t> </t>
    </r>
  </si>
  <si>
    <t>Source: NeighborhoodInfo DC analysis of data from the DC Department of Health</t>
  </si>
  <si>
    <t>DC Department of Health</t>
  </si>
  <si>
    <t>Property Assesed Value 2010 (extreme observations removed)</t>
  </si>
  <si>
    <t>Property Assesed Value 2016 (extreme observations removed)</t>
  </si>
  <si>
    <t>Property Assesed Value 2010 in $2016 (extreme observations removed)</t>
  </si>
  <si>
    <t>Nominal Change in Assessed Value, Single Family Homes and Condos ($000), 2010-16</t>
  </si>
  <si>
    <t>Avg. Nominal Change in Assessed Value, Single Family Homes and Condos, 2010-16</t>
  </si>
  <si>
    <t>Pct. Change in Nominal Assessed Value, Single Family Homes and Condos, 2010-16</t>
  </si>
  <si>
    <t>Avg. Real Change in Assessed Value, Single Family Homes and Condos $2016, 2010-16</t>
  </si>
  <si>
    <t>Pct. Change in Real Assessed Value, Single Family Homes and Condos $2016, 2010-16</t>
  </si>
  <si>
    <t>Number of Single Family Homes and Condominium Units</t>
  </si>
  <si>
    <t>Tract Population is not 75% white or 75% Black</t>
  </si>
  <si>
    <t>Tract Population in 2010-14 is at least 75% Black</t>
  </si>
  <si>
    <t>Tract Popuation in 2010-14 is at least 75% White</t>
  </si>
  <si>
    <t>Full census tract ID (2010)</t>
  </si>
  <si>
    <t>Real Change in Assessed Value, Single Family Homes and Condos ($000) $2016, 2010-16</t>
  </si>
  <si>
    <t>View Urban's digital feature that presents visualizes this data with maps and interactive graphics:</t>
  </si>
  <si>
    <t>http://www.urban.org/features/vision-equitable-dc</t>
  </si>
  <si>
    <t xml:space="preserve">The data on the following pages measure the racial inequities in DC caused by decades of structural barriers and disinvestment and provide a profile on what racial equity would look like in the city and by council wards. This data accompanies "A Vision for an Equitable DC," an Urban Institute visualization of racial equity in the District. Quantifying this information will help DC agencies, policymakers, philanthropic institutions, and advocates recognize the needs of communities of color and use the same information to build new solutions and create a more equitable city.  By addressing racial equity at the systems-level on employment, income and assets, affordable housing and educational attainment, DC can also begin to make progress on the health inequities present for communities of color.    
</t>
  </si>
  <si>
    <t>Data Notes and Methodology </t>
  </si>
  <si>
    <r>
      <t xml:space="preserve">Categorizing the DC Population by Race and Ethnicity 
</t>
    </r>
    <r>
      <rPr>
        <sz val="11"/>
        <rFont val="Gill Sans MT"/>
        <family val="2"/>
        <scheme val="minor"/>
      </rPr>
      <t>Race and ethnic population groups used in this workbook are not mutually exclusive due to the tabulations available in the American Community Survey (ACS) and will not total to 100 percent. We are using the following categorization:   </t>
    </r>
  </si>
  <si>
    <r>
      <rPr>
        <b/>
        <sz val="11"/>
        <rFont val="Wingdings"/>
        <charset val="2"/>
      </rPr>
      <t></t>
    </r>
    <r>
      <rPr>
        <b/>
        <sz val="11"/>
        <rFont val="Gill Sans MT"/>
        <family val="2"/>
        <scheme val="minor"/>
      </rPr>
      <t>Non-Hispanic White</t>
    </r>
    <r>
      <rPr>
        <sz val="11"/>
        <rFont val="Gill Sans MT"/>
        <family val="2"/>
        <scheme val="minor"/>
      </rPr>
      <t xml:space="preserve"> (referred to as White throughout);  
</t>
    </r>
    <r>
      <rPr>
        <sz val="11"/>
        <rFont val="Wingdings"/>
        <charset val="2"/>
      </rPr>
      <t></t>
    </r>
    <r>
      <rPr>
        <b/>
        <sz val="11"/>
        <rFont val="Gill Sans MT"/>
        <family val="2"/>
        <scheme val="minor"/>
      </rPr>
      <t>Hispanic/Latino</t>
    </r>
    <r>
      <rPr>
        <sz val="11"/>
        <rFont val="Gill Sans MT"/>
        <family val="2"/>
        <scheme val="minor"/>
      </rPr>
      <t xml:space="preserve"> (of any race);  
</t>
    </r>
    <r>
      <rPr>
        <sz val="11"/>
        <rFont val="Wingdings"/>
        <charset val="2"/>
      </rPr>
      <t></t>
    </r>
    <r>
      <rPr>
        <b/>
        <sz val="11"/>
        <rFont val="Gill Sans MT"/>
        <family val="2"/>
        <scheme val="minor"/>
      </rPr>
      <t>Black</t>
    </r>
    <r>
      <rPr>
        <sz val="11"/>
        <rFont val="Gill Sans MT"/>
        <family val="2"/>
        <scheme val="minor"/>
      </rPr>
      <t xml:space="preserve"> (those who only identified as Black and no other race regardless of ethnicity);
</t>
    </r>
    <r>
      <rPr>
        <sz val="11"/>
        <rFont val="Wingdings"/>
        <charset val="2"/>
      </rPr>
      <t></t>
    </r>
    <r>
      <rPr>
        <sz val="11"/>
        <rFont val="Gill Sans MT"/>
        <family val="2"/>
        <scheme val="minor"/>
      </rPr>
      <t></t>
    </r>
    <r>
      <rPr>
        <b/>
        <sz val="11"/>
        <rFont val="Gill Sans MT"/>
        <family val="2"/>
        <scheme val="minor"/>
      </rPr>
      <t>Asian, Pacific Islander, Native Hawaiian, American Indian, Alaskan Native, other or multiple races</t>
    </r>
    <r>
      <rPr>
        <sz val="11"/>
        <rFont val="Gill Sans MT"/>
        <family val="2"/>
        <scheme val="minor"/>
      </rPr>
      <t xml:space="preserve"> (all regardless of ethnicity) (referred to as Asian, American Indian and Other race throughout).  There were not sufficient sample sizes to break out groups in this last category (see the Demographics worksheet for estimates on these groups). </t>
    </r>
  </si>
  <si>
    <t>Calculation of Equity Scenario</t>
  </si>
  <si>
    <t>Though it is more limited due to the tabulations provided in the ACS we have also included some information on the foreign born population in DC.  Foreign born includes all people born outside of the U.S. who would not be considered “native” (such as those born in Puerto Rico, other U.S. island areas or born abroad of American parents).  </t>
  </si>
  <si>
    <t>More information on the data sources included in this profile is available throughout the workbook.</t>
  </si>
  <si>
    <t>Assessed Property Value for Single Family Homes and Condominiums by Neighborhood Racial Composition, 2010-2016</t>
  </si>
  <si>
    <t>Reduction in Number of Low Birth Weight Births with Equity</t>
  </si>
  <si>
    <t>Increase in Number of Births to Mothers Receiving Adequate Prenatal Care with Equity</t>
  </si>
  <si>
    <t>Reduction in Number of Births to Teen Mothers with Equity</t>
  </si>
  <si>
    <t xml:space="preserve">Less than 2 percent of blacks in DC in 2010-14 who identified as their race as black alone also identified as Hispanic. There is more overlap between the Asian-Other race category and the Hispanic category in DC than we find for blacks. While only about 1 percent of Asians identify as Hispanic, about 95 percent of those who identified as some other race, 33 percent of those who identify as American Indians, and 18 percent of those who identify as two or more races also identify as Hispanic.  
</t>
  </si>
  <si>
    <t>The numbers and percentages in these tables for the majority of indicators reported are estimates based on the 5-year 2010-14 American Community Survey. Because they are survey estimates and have a margin of error associated with them, readers should use caution when comparing numbers. The margins of error have been provided for each indicator in the accompanying tables. When one looks at subpopulations that are small, the margins of error are likely to be relatively large and the estimates more unreliable. We have suppressed the data in the tables where we don’t consider the estimates to be at all reliable (coefficient of variation greater than 30 percent). The numbers for the equity scenarios are also not calculated if an estimate for a group in a particular ward is not statistically significantly different than the citywide white estimate. </t>
  </si>
  <si>
    <r>
      <t>For many of the indicators, we have included a calculation of what racial equity would mean for people of color. These calculations are based on the citywide non-Hispanic white rate, whether the estimate is at city or  ward level. For example, to calculate the number of black people that would leave poverty in Ward 5 (black poverty rate is 21 percent), we compare it to the citywide white poverty rate (7.4 percent) and determine the additional number of blacks in Ward 5 that would leave poverty if the black rate was equal to 7.4 percent. The gaps are presented in this workbook as rounded to the nearest 10 people.  
The numbers presented in the equity scenario for each race </t>
    </r>
    <r>
      <rPr>
        <u/>
        <sz val="11"/>
        <rFont val="Gill Sans MT"/>
        <family val="2"/>
        <scheme val="minor"/>
      </rPr>
      <t>should not be added</t>
    </r>
    <r>
      <rPr>
        <sz val="11"/>
        <rFont val="Gill Sans MT"/>
        <family val="2"/>
        <scheme val="minor"/>
      </rPr>
      <t xml:space="preserve"> together as there is overlap between the Hispanic population and the "Black Alone" or "Asian and Other Race" population. In a few cases where a racial group in a ward has exceeded the citywide white rate we have indicated that with a "N/A."  Where this occurs the ward level numbers will not add to the citywide total for that racial group. </t>
    </r>
  </si>
  <si>
    <t xml:space="preserve">4. A tract’s margin of error for the percent of population who is black or the percent who is white is included in the calculation of whether the tract falls above or below 75 percent.  For example a tract where blacks are 71 percent of the population and the associated margin of error is +/- 6 percent, would be counted as tract with at least 75 percent black population. </t>
  </si>
  <si>
    <t>Tract Racial Composition 1=White 2=Black 3=Other</t>
  </si>
  <si>
    <t>Total Births, 2011</t>
  </si>
  <si>
    <t>Note: Receipt of adequate prenatal care can be calculated for 66 percent of births citywide.</t>
  </si>
  <si>
    <t>Pct. Births with Race Reported, 2011</t>
  </si>
  <si>
    <t>Pct. of Births by Race</t>
  </si>
  <si>
    <t>Pct. of Births to Mothers Under 20 Years Old, 2011</t>
  </si>
  <si>
    <t>Pct. of Births to Mothers Receiving Adequate Prenatal Care, 2011</t>
  </si>
  <si>
    <t xml:space="preserve">Pct. of Births with Low Birth Weight (under 5.5 lbs.), 2011 </t>
  </si>
  <si>
    <t>Notes: There were not sufficient population sizes to break out groups of mothers who identified as some other race.</t>
  </si>
  <si>
    <t>N/A = indicates estimate already meets or exceeds that of the citywide white rate. Ward values will not add to city value</t>
  </si>
  <si>
    <t xml:space="preserve">N = data is suppressed because it is not statistically significantly different than the citywide white rate. </t>
  </si>
  <si>
    <t xml:space="preserve">S = data is suppressed due to reliability. </t>
  </si>
  <si>
    <t xml:space="preserve">S = data is suppressed due to reliability. 
N = data is suppressed because it is not statistically significantly different than the citywide white rate. </t>
  </si>
  <si>
    <t xml:space="preserve">
N = data is suppressed because it is not statistically significantly different than the citywide white rate. </t>
  </si>
  <si>
    <t>S = data is suppressed due to reliability
N/A = indicates estimate already meets or exceeds that of the citywide white rate</t>
  </si>
  <si>
    <t>S = data is suppressed due to reliability</t>
  </si>
  <si>
    <t>N/A = indicates estimate already meets or exceeds that of the citywide white rate</t>
  </si>
  <si>
    <t>S = data is suppressed due to reliability. 
N = data is suppressed because it is not statistically significantly different than the citywide white rate. 
N/A = indicates estimate already meets or exceeds that of the citywide white rate. Ward values will not add to city value.
If you have any questions or feedback, please email: info@neighborhoodinfodc.org. 
Revised 11/23/16.</t>
  </si>
  <si>
    <t>American Indian and Alaskan Native Alone</t>
  </si>
  <si>
    <t>% black alone, MOE, 2010-14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</si>
</sst>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0.0"/>
    <numFmt numFmtId="165" formatCode="&quot;$&quot;#,##0"/>
  </numFmts>
  <fonts count="40" x14ac:knownFonts="1">
    <font>
      <sz val="11"/>
      <color theme="1"/>
      <name val="Gill Sans MT"/>
      <family val="2"/>
      <scheme val="minor"/>
    </font>
    <font>
      <sz val="11"/>
      <color theme="1"/>
      <name val="Gill Sans MT"/>
      <family val="2"/>
      <scheme val="minor"/>
    </font>
    <font>
      <b/>
      <sz val="18"/>
      <color theme="3"/>
      <name val="Gill Sans MT"/>
      <family val="2"/>
      <scheme val="major"/>
    </font>
    <font>
      <b/>
      <sz val="15"/>
      <color theme="3"/>
      <name val="Gill Sans MT"/>
      <family val="2"/>
      <scheme val="minor"/>
    </font>
    <font>
      <b/>
      <sz val="13"/>
      <color theme="3"/>
      <name val="Gill Sans MT"/>
      <family val="2"/>
      <scheme val="minor"/>
    </font>
    <font>
      <b/>
      <sz val="11"/>
      <color theme="3"/>
      <name val="Gill Sans MT"/>
      <family val="2"/>
      <scheme val="minor"/>
    </font>
    <font>
      <sz val="11"/>
      <color rgb="FF006100"/>
      <name val="Gill Sans MT"/>
      <family val="2"/>
      <scheme val="minor"/>
    </font>
    <font>
      <sz val="11"/>
      <color rgb="FF9C0006"/>
      <name val="Gill Sans MT"/>
      <family val="2"/>
      <scheme val="minor"/>
    </font>
    <font>
      <sz val="11"/>
      <color rgb="FF9C6500"/>
      <name val="Gill Sans MT"/>
      <family val="2"/>
      <scheme val="minor"/>
    </font>
    <font>
      <sz val="11"/>
      <color rgb="FF3F3F76"/>
      <name val="Gill Sans MT"/>
      <family val="2"/>
      <scheme val="minor"/>
    </font>
    <font>
      <b/>
      <sz val="11"/>
      <color rgb="FF3F3F3F"/>
      <name val="Gill Sans MT"/>
      <family val="2"/>
      <scheme val="minor"/>
    </font>
    <font>
      <b/>
      <sz val="11"/>
      <color rgb="FFFA7D00"/>
      <name val="Gill Sans MT"/>
      <family val="2"/>
      <scheme val="minor"/>
    </font>
    <font>
      <sz val="11"/>
      <color rgb="FFFA7D00"/>
      <name val="Gill Sans MT"/>
      <family val="2"/>
      <scheme val="minor"/>
    </font>
    <font>
      <b/>
      <sz val="11"/>
      <color theme="0"/>
      <name val="Gill Sans MT"/>
      <family val="2"/>
      <scheme val="minor"/>
    </font>
    <font>
      <sz val="11"/>
      <color rgb="FFFF0000"/>
      <name val="Gill Sans MT"/>
      <family val="2"/>
      <scheme val="minor"/>
    </font>
    <font>
      <i/>
      <sz val="11"/>
      <color rgb="FF7F7F7F"/>
      <name val="Gill Sans MT"/>
      <family val="2"/>
      <scheme val="minor"/>
    </font>
    <font>
      <b/>
      <sz val="11"/>
      <color theme="1"/>
      <name val="Gill Sans MT"/>
      <family val="2"/>
      <scheme val="minor"/>
    </font>
    <font>
      <sz val="11"/>
      <color theme="0"/>
      <name val="Gill Sans MT"/>
      <family val="2"/>
      <scheme val="minor"/>
    </font>
    <font>
      <b/>
      <sz val="12"/>
      <color theme="1"/>
      <name val="Gill Sans MT"/>
      <family val="2"/>
      <scheme val="minor"/>
    </font>
    <font>
      <i/>
      <sz val="12"/>
      <color theme="1"/>
      <name val="Gill Sans MT"/>
      <family val="2"/>
      <scheme val="minor"/>
    </font>
    <font>
      <i/>
      <sz val="11"/>
      <color theme="1"/>
      <name val="Gill Sans MT"/>
      <family val="2"/>
      <scheme val="minor"/>
    </font>
    <font>
      <u/>
      <sz val="11"/>
      <color theme="10"/>
      <name val="Gill Sans MT"/>
      <family val="2"/>
      <scheme val="minor"/>
    </font>
    <font>
      <u/>
      <sz val="11"/>
      <color theme="11"/>
      <name val="Gill Sans MT"/>
      <family val="2"/>
      <scheme val="minor"/>
    </font>
    <font>
      <sz val="11"/>
      <color rgb="FF000000"/>
      <name val="Gill Sans MT"/>
      <family val="2"/>
      <scheme val="minor"/>
    </font>
    <font>
      <sz val="11"/>
      <name val="Gill Sans MT"/>
      <family val="2"/>
      <scheme val="minor"/>
    </font>
    <font>
      <i/>
      <sz val="11"/>
      <name val="Gill Sans MT"/>
      <family val="2"/>
      <scheme val="minor"/>
    </font>
    <font>
      <b/>
      <i/>
      <sz val="11"/>
      <name val="Gill Sans MT"/>
      <family val="2"/>
      <scheme val="minor"/>
    </font>
    <font>
      <b/>
      <sz val="14"/>
      <name val="Gill Sans MT"/>
      <family val="2"/>
      <scheme val="minor"/>
    </font>
    <font>
      <b/>
      <sz val="11"/>
      <name val="Gill Sans MT"/>
      <family val="2"/>
      <scheme val="minor"/>
    </font>
    <font>
      <b/>
      <sz val="11"/>
      <name val="Wingdings"/>
      <charset val="2"/>
    </font>
    <font>
      <sz val="11"/>
      <name val="Wingdings"/>
      <charset val="2"/>
    </font>
    <font>
      <vertAlign val="superscript"/>
      <sz val="10"/>
      <color theme="1"/>
      <name val="Gill Sans MT"/>
      <family val="2"/>
      <scheme val="minor"/>
    </font>
    <font>
      <sz val="10"/>
      <color theme="1"/>
      <name val="Gill Sans MT"/>
      <family val="2"/>
      <scheme val="minor"/>
    </font>
    <font>
      <b/>
      <sz val="18"/>
      <name val="Gill Sans MT"/>
      <family val="2"/>
      <scheme val="minor"/>
    </font>
    <font>
      <b/>
      <u/>
      <sz val="11"/>
      <color theme="10"/>
      <name val="Gill Sans MT"/>
      <family val="2"/>
      <scheme val="minor"/>
    </font>
    <font>
      <b/>
      <sz val="10"/>
      <color theme="1"/>
      <name val="Gill Sans MT"/>
      <family val="2"/>
      <scheme val="minor"/>
    </font>
    <font>
      <b/>
      <sz val="12"/>
      <name val="Gill Sans MT"/>
      <family val="2"/>
      <scheme val="major"/>
    </font>
    <font>
      <sz val="11"/>
      <name val="Gill Sans MT"/>
      <family val="2"/>
      <scheme val="major"/>
    </font>
    <font>
      <u/>
      <sz val="11"/>
      <name val="Gill Sans MT"/>
      <family val="2"/>
      <scheme val="minor"/>
    </font>
    <font>
      <b/>
      <sz val="14"/>
      <color theme="1"/>
      <name val="Gill Sans MT"/>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79998168889431442"/>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auto="1"/>
      </bottom>
      <diagonal/>
    </border>
    <border>
      <left/>
      <right style="thin">
        <color auto="1"/>
      </right>
      <top/>
      <bottom style="thin">
        <color auto="1"/>
      </bottom>
      <diagonal/>
    </border>
    <border>
      <left style="thin">
        <color auto="1"/>
      </left>
      <right style="thin">
        <color indexed="64"/>
      </right>
      <top/>
      <bottom/>
      <diagonal/>
    </border>
    <border>
      <left style="thin">
        <color auto="1"/>
      </left>
      <right style="thin">
        <color indexed="64"/>
      </right>
      <top/>
      <bottom style="thin">
        <color auto="1"/>
      </bottom>
      <diagonal/>
    </border>
    <border>
      <left style="thin">
        <color auto="1"/>
      </left>
      <right/>
      <top/>
      <bottom/>
      <diagonal/>
    </border>
    <border>
      <left/>
      <right/>
      <top style="thin">
        <color auto="1"/>
      </top>
      <bottom style="thin">
        <color auto="1"/>
      </bottom>
      <diagonal/>
    </border>
  </borders>
  <cellStyleXfs count="70">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52">
    <xf numFmtId="0" fontId="0" fillId="0" borderId="0" xfId="0"/>
    <xf numFmtId="0" fontId="18" fillId="0" borderId="10" xfId="0" applyFont="1" applyBorder="1"/>
    <xf numFmtId="2" fontId="18" fillId="0" borderId="10" xfId="0" applyNumberFormat="1" applyFont="1" applyBorder="1"/>
    <xf numFmtId="0" fontId="18" fillId="0" borderId="0" xfId="0" applyFont="1"/>
    <xf numFmtId="2" fontId="0" fillId="0" borderId="0" xfId="0" applyNumberFormat="1"/>
    <xf numFmtId="164" fontId="0" fillId="0" borderId="0" xfId="0" applyNumberFormat="1"/>
    <xf numFmtId="0" fontId="19" fillId="0" borderId="0" xfId="0" applyFont="1" applyAlignment="1">
      <alignment horizontal="left" indent="2"/>
    </xf>
    <xf numFmtId="1" fontId="0" fillId="0" borderId="0" xfId="0" applyNumberFormat="1"/>
    <xf numFmtId="3" fontId="0" fillId="0" borderId="0" xfId="1" applyNumberFormat="1" applyFont="1"/>
    <xf numFmtId="0" fontId="16" fillId="0" borderId="10" xfId="0" applyFont="1" applyBorder="1"/>
    <xf numFmtId="0" fontId="16" fillId="0" borderId="0" xfId="0" applyFont="1"/>
    <xf numFmtId="0" fontId="0" fillId="0" borderId="0" xfId="0" applyFill="1"/>
    <xf numFmtId="0" fontId="20" fillId="0" borderId="0" xfId="0" applyFont="1" applyAlignment="1">
      <alignment horizontal="left" indent="2"/>
    </xf>
    <xf numFmtId="0" fontId="0" fillId="0" borderId="0" xfId="0" applyFont="1"/>
    <xf numFmtId="1" fontId="0" fillId="0" borderId="0" xfId="0" applyNumberFormat="1" applyAlignment="1">
      <alignment horizontal="right"/>
    </xf>
    <xf numFmtId="164" fontId="20" fillId="0" borderId="0" xfId="0" applyNumberFormat="1" applyFont="1" applyAlignment="1">
      <alignment horizontal="right"/>
    </xf>
    <xf numFmtId="0" fontId="0" fillId="0" borderId="0" xfId="0" applyAlignment="1">
      <alignment horizontal="right"/>
    </xf>
    <xf numFmtId="3" fontId="0" fillId="0" borderId="0" xfId="0" applyNumberFormat="1" applyAlignment="1">
      <alignment horizontal="right"/>
    </xf>
    <xf numFmtId="0" fontId="16" fillId="0" borderId="0" xfId="0" applyFont="1" applyBorder="1" applyAlignment="1">
      <alignment horizontal="right"/>
    </xf>
    <xf numFmtId="164" fontId="0" fillId="0" borderId="0" xfId="0" applyNumberFormat="1" applyAlignment="1">
      <alignment horizontal="right"/>
    </xf>
    <xf numFmtId="0" fontId="18" fillId="0" borderId="10" xfId="0" applyFont="1" applyBorder="1" applyAlignment="1">
      <alignment horizontal="right"/>
    </xf>
    <xf numFmtId="3" fontId="0" fillId="0" borderId="0" xfId="1" applyNumberFormat="1" applyFont="1" applyAlignment="1">
      <alignment horizontal="right"/>
    </xf>
    <xf numFmtId="164" fontId="0" fillId="0" borderId="0" xfId="0" applyNumberFormat="1" applyFont="1" applyAlignment="1">
      <alignment horizontal="right"/>
    </xf>
    <xf numFmtId="1" fontId="0" fillId="0" borderId="0" xfId="0" applyNumberFormat="1" applyFont="1" applyAlignment="1">
      <alignment horizontal="right"/>
    </xf>
    <xf numFmtId="165" fontId="0" fillId="0" borderId="0" xfId="0" applyNumberFormat="1" applyAlignment="1">
      <alignment horizontal="right"/>
    </xf>
    <xf numFmtId="164" fontId="0" fillId="0" borderId="0" xfId="0" applyNumberFormat="1" applyFont="1"/>
    <xf numFmtId="1" fontId="0" fillId="0" borderId="0" xfId="0" applyNumberFormat="1" applyFont="1"/>
    <xf numFmtId="164" fontId="20" fillId="0" borderId="0" xfId="0" applyNumberFormat="1" applyFont="1"/>
    <xf numFmtId="165" fontId="20" fillId="0" borderId="0" xfId="0" quotePrefix="1" applyNumberFormat="1" applyFont="1" applyAlignment="1">
      <alignment horizontal="right"/>
    </xf>
    <xf numFmtId="0" fontId="0" fillId="0" borderId="0" xfId="0" applyFont="1" applyFill="1"/>
    <xf numFmtId="0" fontId="23" fillId="0" borderId="0" xfId="0" applyFont="1"/>
    <xf numFmtId="0" fontId="16" fillId="0" borderId="13" xfId="0" applyFont="1" applyBorder="1"/>
    <xf numFmtId="0" fontId="0" fillId="0" borderId="12" xfId="0" applyFont="1" applyBorder="1"/>
    <xf numFmtId="1" fontId="0" fillId="0" borderId="12" xfId="0" applyNumberFormat="1" applyFont="1" applyBorder="1"/>
    <xf numFmtId="164" fontId="20" fillId="0" borderId="12" xfId="0" applyNumberFormat="1" applyFont="1" applyBorder="1"/>
    <xf numFmtId="164" fontId="0" fillId="0" borderId="12" xfId="0" applyNumberFormat="1" applyFont="1" applyBorder="1"/>
    <xf numFmtId="0" fontId="0" fillId="0" borderId="12" xfId="0" applyBorder="1"/>
    <xf numFmtId="0" fontId="0" fillId="0" borderId="12" xfId="0" applyFill="1" applyBorder="1"/>
    <xf numFmtId="1" fontId="0" fillId="0" borderId="12" xfId="0" applyNumberFormat="1" applyBorder="1" applyAlignment="1">
      <alignment horizontal="right"/>
    </xf>
    <xf numFmtId="164" fontId="20" fillId="0" borderId="12" xfId="0" applyNumberFormat="1" applyFont="1" applyBorder="1" applyAlignment="1">
      <alignment horizontal="right"/>
    </xf>
    <xf numFmtId="0" fontId="0" fillId="0" borderId="12" xfId="0" applyBorder="1" applyAlignment="1">
      <alignment horizontal="right"/>
    </xf>
    <xf numFmtId="3" fontId="0" fillId="0" borderId="12" xfId="0" applyNumberFormat="1" applyBorder="1" applyAlignment="1">
      <alignment horizontal="right"/>
    </xf>
    <xf numFmtId="0" fontId="16" fillId="0" borderId="12" xfId="0" applyFont="1" applyBorder="1" applyAlignment="1">
      <alignment horizontal="right"/>
    </xf>
    <xf numFmtId="164" fontId="0" fillId="0" borderId="12" xfId="0" applyNumberFormat="1" applyBorder="1" applyAlignment="1">
      <alignment horizontal="right"/>
    </xf>
    <xf numFmtId="0" fontId="0" fillId="0" borderId="0" xfId="0" applyBorder="1" applyAlignment="1">
      <alignment horizontal="right"/>
    </xf>
    <xf numFmtId="0" fontId="0" fillId="0" borderId="10" xfId="0" applyBorder="1"/>
    <xf numFmtId="0" fontId="18" fillId="0" borderId="13" xfId="0" applyFont="1" applyBorder="1" applyAlignment="1">
      <alignment horizontal="right"/>
    </xf>
    <xf numFmtId="3" fontId="0" fillId="0" borderId="12" xfId="1" applyNumberFormat="1" applyFont="1" applyBorder="1" applyAlignment="1">
      <alignment horizontal="right"/>
    </xf>
    <xf numFmtId="164" fontId="0" fillId="0" borderId="12" xfId="0" applyNumberFormat="1" applyFont="1" applyBorder="1" applyAlignment="1">
      <alignment horizontal="right"/>
    </xf>
    <xf numFmtId="165" fontId="0" fillId="0" borderId="12" xfId="0" applyNumberFormat="1" applyBorder="1" applyAlignment="1">
      <alignment horizontal="right"/>
    </xf>
    <xf numFmtId="0" fontId="18" fillId="0" borderId="13" xfId="0" applyFont="1" applyBorder="1"/>
    <xf numFmtId="164" fontId="0" fillId="0" borderId="12" xfId="0" applyNumberFormat="1" applyBorder="1"/>
    <xf numFmtId="0" fontId="0" fillId="0" borderId="12" xfId="0" applyFont="1" applyFill="1" applyBorder="1"/>
    <xf numFmtId="1" fontId="0" fillId="0" borderId="12" xfId="0" applyNumberFormat="1" applyFont="1" applyBorder="1" applyAlignment="1">
      <alignment horizontal="right"/>
    </xf>
    <xf numFmtId="0" fontId="0" fillId="0" borderId="0" xfId="0" applyAlignment="1">
      <alignment horizontal="left" wrapText="1"/>
    </xf>
    <xf numFmtId="0" fontId="0" fillId="0" borderId="0" xfId="0" applyAlignment="1">
      <alignment wrapText="1"/>
    </xf>
    <xf numFmtId="0" fontId="0" fillId="0" borderId="0" xfId="0" applyAlignment="1"/>
    <xf numFmtId="0" fontId="0" fillId="0" borderId="11" xfId="0" applyFont="1" applyBorder="1"/>
    <xf numFmtId="0" fontId="16" fillId="0" borderId="0" xfId="0" applyFont="1" applyBorder="1"/>
    <xf numFmtId="0" fontId="0" fillId="0" borderId="0" xfId="0" applyBorder="1" applyAlignment="1">
      <alignment horizontal="left" wrapText="1"/>
    </xf>
    <xf numFmtId="164" fontId="0" fillId="0" borderId="0" xfId="0" applyNumberFormat="1" applyFont="1" applyBorder="1"/>
    <xf numFmtId="0" fontId="0" fillId="0" borderId="10" xfId="0" applyBorder="1" applyAlignment="1">
      <alignment horizontal="left" wrapText="1"/>
    </xf>
    <xf numFmtId="164" fontId="0" fillId="0" borderId="13" xfId="0" applyNumberFormat="1" applyFont="1" applyBorder="1"/>
    <xf numFmtId="164" fontId="0" fillId="0" borderId="10" xfId="0" applyNumberFormat="1" applyFont="1" applyBorder="1"/>
    <xf numFmtId="0" fontId="0" fillId="0" borderId="0" xfId="0" applyBorder="1"/>
    <xf numFmtId="1" fontId="0" fillId="0" borderId="12" xfId="0" applyNumberFormat="1" applyFill="1" applyBorder="1" applyAlignment="1">
      <alignment horizontal="right"/>
    </xf>
    <xf numFmtId="164" fontId="20" fillId="0" borderId="12" xfId="0" applyNumberFormat="1" applyFont="1" applyFill="1" applyBorder="1" applyAlignment="1">
      <alignment horizontal="right"/>
    </xf>
    <xf numFmtId="1" fontId="0" fillId="0" borderId="0" xfId="0" applyNumberFormat="1" applyFill="1" applyBorder="1" applyAlignment="1">
      <alignment horizontal="right"/>
    </xf>
    <xf numFmtId="164" fontId="20" fillId="0" borderId="0" xfId="0" applyNumberFormat="1" applyFont="1" applyFill="1" applyBorder="1" applyAlignment="1">
      <alignment horizontal="right"/>
    </xf>
    <xf numFmtId="2" fontId="18" fillId="0" borderId="13" xfId="0" applyNumberFormat="1" applyFont="1" applyBorder="1"/>
    <xf numFmtId="2" fontId="0" fillId="0" borderId="12" xfId="0" applyNumberFormat="1" applyBorder="1"/>
    <xf numFmtId="1" fontId="0" fillId="0" borderId="12" xfId="0" applyNumberFormat="1" applyBorder="1"/>
    <xf numFmtId="3" fontId="0" fillId="0" borderId="12" xfId="1" applyNumberFormat="1" applyFont="1" applyBorder="1"/>
    <xf numFmtId="164" fontId="0" fillId="0" borderId="0" xfId="0" applyNumberFormat="1" applyBorder="1"/>
    <xf numFmtId="164" fontId="0" fillId="0" borderId="12" xfId="0" applyNumberFormat="1" applyFill="1" applyBorder="1"/>
    <xf numFmtId="2" fontId="0" fillId="0" borderId="12" xfId="0" applyNumberFormat="1" applyFill="1" applyBorder="1"/>
    <xf numFmtId="3" fontId="0" fillId="0" borderId="0" xfId="0" applyNumberFormat="1" applyFill="1" applyAlignment="1">
      <alignment horizontal="right"/>
    </xf>
    <xf numFmtId="0" fontId="16" fillId="0" borderId="10" xfId="0" applyFont="1" applyBorder="1" applyAlignment="1"/>
    <xf numFmtId="0" fontId="20" fillId="0" borderId="0" xfId="0" applyFont="1" applyAlignment="1">
      <alignment horizontal="left" indent="3"/>
    </xf>
    <xf numFmtId="164" fontId="0" fillId="0" borderId="12" xfId="0" applyNumberFormat="1" applyFill="1" applyBorder="1" applyAlignment="1">
      <alignment horizontal="left"/>
    </xf>
    <xf numFmtId="164" fontId="0" fillId="0" borderId="0" xfId="0" applyNumberFormat="1" applyFill="1" applyAlignment="1">
      <alignment horizontal="right"/>
    </xf>
    <xf numFmtId="165" fontId="20" fillId="0" borderId="12" xfId="0" applyNumberFormat="1" applyFont="1" applyBorder="1" applyAlignment="1">
      <alignment horizontal="right"/>
    </xf>
    <xf numFmtId="165" fontId="20" fillId="0" borderId="0" xfId="0" applyNumberFormat="1" applyFont="1" applyAlignment="1">
      <alignment horizontal="right"/>
    </xf>
    <xf numFmtId="0" fontId="16" fillId="0" borderId="10" xfId="0" applyFont="1" applyBorder="1" applyAlignment="1">
      <alignment horizontal="center" wrapText="1"/>
    </xf>
    <xf numFmtId="0" fontId="0" fillId="0" borderId="0" xfId="0" applyBorder="1" applyAlignment="1">
      <alignment wrapText="1"/>
    </xf>
    <xf numFmtId="3" fontId="0" fillId="0" borderId="0" xfId="0" applyNumberFormat="1"/>
    <xf numFmtId="165" fontId="0" fillId="0" borderId="0" xfId="68" applyNumberFormat="1" applyFont="1"/>
    <xf numFmtId="165" fontId="0" fillId="0" borderId="0" xfId="0" applyNumberFormat="1"/>
    <xf numFmtId="0" fontId="0" fillId="0" borderId="10" xfId="0" applyBorder="1" applyAlignment="1">
      <alignment wrapText="1"/>
    </xf>
    <xf numFmtId="164" fontId="0" fillId="0" borderId="10" xfId="0" applyNumberFormat="1" applyBorder="1"/>
    <xf numFmtId="49" fontId="0" fillId="0" borderId="0" xfId="0" applyNumberFormat="1" applyFill="1"/>
    <xf numFmtId="9" fontId="0" fillId="0" borderId="0" xfId="69" applyFont="1" applyFill="1"/>
    <xf numFmtId="0" fontId="0" fillId="0" borderId="0" xfId="0" applyFont="1" applyBorder="1"/>
    <xf numFmtId="0" fontId="25" fillId="0" borderId="0" xfId="0" applyFont="1" applyBorder="1" applyAlignment="1">
      <alignment horizontal="left" vertical="center"/>
    </xf>
    <xf numFmtId="0" fontId="27" fillId="0" borderId="0" xfId="0" applyFont="1" applyBorder="1" applyAlignment="1">
      <alignment horizontal="left" vertical="center"/>
    </xf>
    <xf numFmtId="0" fontId="24" fillId="0" borderId="0" xfId="0" applyFont="1" applyBorder="1" applyAlignment="1">
      <alignment vertical="top" wrapText="1"/>
    </xf>
    <xf numFmtId="0" fontId="0" fillId="0" borderId="0" xfId="0" applyFont="1" applyFill="1" applyBorder="1"/>
    <xf numFmtId="0" fontId="0" fillId="33" borderId="0" xfId="0" applyFont="1" applyFill="1" applyBorder="1"/>
    <xf numFmtId="0" fontId="31" fillId="0" borderId="0" xfId="0" applyFont="1" applyBorder="1" applyAlignment="1">
      <alignment vertical="top" wrapText="1"/>
    </xf>
    <xf numFmtId="0" fontId="25" fillId="33" borderId="0" xfId="0" applyFont="1" applyFill="1" applyBorder="1" applyAlignment="1">
      <alignment horizontal="left" vertical="center"/>
    </xf>
    <xf numFmtId="0" fontId="34" fillId="0" borderId="0" xfId="67" applyFont="1" applyBorder="1" applyAlignment="1">
      <alignment vertical="center"/>
    </xf>
    <xf numFmtId="0" fontId="21" fillId="0" borderId="0" xfId="67" applyBorder="1" applyAlignment="1">
      <alignment vertical="center"/>
    </xf>
    <xf numFmtId="0" fontId="16" fillId="0" borderId="12" xfId="0" applyFont="1" applyBorder="1"/>
    <xf numFmtId="0" fontId="0" fillId="0" borderId="0" xfId="0" applyBorder="1" applyAlignment="1"/>
    <xf numFmtId="0" fontId="0" fillId="0" borderId="0" xfId="0" applyFill="1" applyBorder="1"/>
    <xf numFmtId="49" fontId="16" fillId="0" borderId="0" xfId="0" applyNumberFormat="1" applyFont="1" applyFill="1" applyBorder="1"/>
    <xf numFmtId="0" fontId="16" fillId="0" borderId="0" xfId="0" applyFont="1" applyFill="1" applyBorder="1"/>
    <xf numFmtId="49" fontId="0" fillId="0" borderId="10" xfId="0" applyNumberFormat="1" applyFill="1" applyBorder="1" applyAlignment="1">
      <alignment wrapText="1"/>
    </xf>
    <xf numFmtId="0" fontId="0" fillId="0" borderId="10" xfId="0" applyFill="1" applyBorder="1" applyAlignment="1">
      <alignment wrapText="1"/>
    </xf>
    <xf numFmtId="0" fontId="35" fillId="0" borderId="0" xfId="0" applyFont="1"/>
    <xf numFmtId="0" fontId="35" fillId="0" borderId="0" xfId="0" applyFont="1" applyAlignment="1">
      <alignment wrapText="1"/>
    </xf>
    <xf numFmtId="0" fontId="36" fillId="0" borderId="10" xfId="0" applyFont="1" applyBorder="1" applyAlignment="1">
      <alignment horizontal="left" vertical="center"/>
    </xf>
    <xf numFmtId="0" fontId="24" fillId="0" borderId="0" xfId="0" applyFont="1" applyFill="1" applyBorder="1" applyAlignment="1">
      <alignment horizontal="left" vertical="center" indent="2"/>
    </xf>
    <xf numFmtId="0" fontId="24" fillId="0" borderId="0" xfId="0" applyFont="1" applyFill="1" applyBorder="1" applyAlignment="1">
      <alignment vertical="top" wrapText="1"/>
    </xf>
    <xf numFmtId="1" fontId="0" fillId="0" borderId="0" xfId="0" applyNumberFormat="1" applyFill="1" applyAlignment="1">
      <alignment horizontal="right"/>
    </xf>
    <xf numFmtId="164" fontId="20" fillId="0" borderId="0" xfId="0" applyNumberFormat="1" applyFont="1" applyFill="1" applyAlignment="1">
      <alignment horizontal="right"/>
    </xf>
    <xf numFmtId="3" fontId="0" fillId="0" borderId="12" xfId="0" applyNumberFormat="1" applyBorder="1"/>
    <xf numFmtId="3" fontId="0" fillId="0" borderId="14" xfId="0" applyNumberFormat="1" applyBorder="1"/>
    <xf numFmtId="3" fontId="0" fillId="0" borderId="0" xfId="0" applyNumberFormat="1" applyBorder="1"/>
    <xf numFmtId="0" fontId="0" fillId="0" borderId="0" xfId="0" applyAlignment="1">
      <alignment horizontal="left"/>
    </xf>
    <xf numFmtId="0" fontId="20" fillId="0" borderId="0" xfId="0" applyFont="1"/>
    <xf numFmtId="1" fontId="20" fillId="0" borderId="0" xfId="0" applyNumberFormat="1" applyFont="1" applyBorder="1" applyAlignment="1">
      <alignment horizontal="right"/>
    </xf>
    <xf numFmtId="1" fontId="20" fillId="0" borderId="0" xfId="0" applyNumberFormat="1" applyFont="1" applyAlignment="1">
      <alignment horizontal="right"/>
    </xf>
    <xf numFmtId="164" fontId="0" fillId="0" borderId="0" xfId="0" applyNumberFormat="1" applyFont="1" applyBorder="1" applyAlignment="1">
      <alignment horizontal="right"/>
    </xf>
    <xf numFmtId="165" fontId="20" fillId="0" borderId="0" xfId="0" quotePrefix="1" applyNumberFormat="1" applyFont="1" applyBorder="1" applyAlignment="1">
      <alignment horizontal="right"/>
    </xf>
    <xf numFmtId="0" fontId="20" fillId="0" borderId="0" xfId="0" applyFont="1" applyAlignment="1">
      <alignment horizontal="left" wrapText="1"/>
    </xf>
    <xf numFmtId="0" fontId="39" fillId="0" borderId="0" xfId="0" applyFont="1"/>
    <xf numFmtId="0" fontId="35" fillId="0" borderId="10" xfId="0" applyFont="1" applyBorder="1" applyAlignment="1">
      <alignment wrapText="1"/>
    </xf>
    <xf numFmtId="0" fontId="35" fillId="0" borderId="10" xfId="0" applyFont="1" applyBorder="1"/>
    <xf numFmtId="0" fontId="0" fillId="0" borderId="15" xfId="0" applyBorder="1" applyAlignment="1">
      <alignment wrapText="1"/>
    </xf>
    <xf numFmtId="0" fontId="0" fillId="0" borderId="15" xfId="0" applyBorder="1"/>
    <xf numFmtId="3" fontId="0" fillId="0" borderId="0" xfId="0" applyNumberFormat="1" applyBorder="1" applyAlignment="1">
      <alignment horizontal="right"/>
    </xf>
    <xf numFmtId="0" fontId="20" fillId="0" borderId="0" xfId="0" applyFont="1" applyAlignment="1">
      <alignment horizontal="left"/>
    </xf>
    <xf numFmtId="164" fontId="20" fillId="0" borderId="0" xfId="0" applyNumberFormat="1" applyFont="1" applyBorder="1" applyAlignment="1">
      <alignment horizontal="right"/>
    </xf>
    <xf numFmtId="165" fontId="20" fillId="0" borderId="0" xfId="0" applyNumberFormat="1" applyFont="1" applyBorder="1" applyAlignment="1">
      <alignment horizontal="right"/>
    </xf>
    <xf numFmtId="1" fontId="0" fillId="0" borderId="0" xfId="0" applyNumberFormat="1" applyFont="1" applyBorder="1" applyAlignment="1">
      <alignment horizontal="right"/>
    </xf>
    <xf numFmtId="0" fontId="20" fillId="0" borderId="0" xfId="0" applyFont="1" applyAlignment="1"/>
    <xf numFmtId="0" fontId="32" fillId="0" borderId="0" xfId="0" applyFont="1" applyBorder="1" applyAlignment="1">
      <alignment horizontal="left" vertical="top" wrapText="1"/>
    </xf>
    <xf numFmtId="0" fontId="33" fillId="33" borderId="0" xfId="0" applyFont="1" applyFill="1" applyBorder="1" applyAlignment="1">
      <alignment horizontal="left" vertical="center" wrapText="1"/>
    </xf>
    <xf numFmtId="0" fontId="24" fillId="0" borderId="0" xfId="0" applyFont="1" applyFill="1" applyBorder="1" applyAlignment="1">
      <alignment horizontal="left" vertical="top" wrapText="1"/>
    </xf>
    <xf numFmtId="0" fontId="24" fillId="0" borderId="0" xfId="0" applyFont="1" applyFill="1" applyBorder="1" applyAlignment="1">
      <alignment horizontal="left" vertical="top"/>
    </xf>
    <xf numFmtId="0" fontId="16" fillId="0" borderId="0" xfId="0" applyFont="1" applyBorder="1" applyAlignment="1">
      <alignment horizontal="left" wrapText="1"/>
    </xf>
    <xf numFmtId="0" fontId="24" fillId="0" borderId="0" xfId="0" applyFont="1" applyBorder="1" applyAlignment="1">
      <alignment horizontal="left" vertical="top" wrapText="1"/>
    </xf>
    <xf numFmtId="0" fontId="37" fillId="0" borderId="0" xfId="0" applyFont="1" applyBorder="1" applyAlignment="1">
      <alignment horizontal="left" vertical="top" wrapText="1"/>
    </xf>
    <xf numFmtId="0" fontId="26" fillId="0" borderId="0" xfId="0" applyFont="1" applyBorder="1" applyAlignment="1">
      <alignment horizontal="left" vertical="center"/>
    </xf>
    <xf numFmtId="0" fontId="24" fillId="0" borderId="0" xfId="0" applyFont="1" applyFill="1" applyBorder="1" applyAlignment="1">
      <alignment horizontal="left" vertical="top" wrapText="1" indent="2"/>
    </xf>
    <xf numFmtId="0" fontId="26" fillId="0" borderId="0" xfId="0" applyFont="1" applyFill="1" applyBorder="1" applyAlignment="1">
      <alignment horizontal="left" vertical="top" wrapText="1"/>
    </xf>
    <xf numFmtId="0" fontId="27" fillId="0" borderId="0" xfId="0" applyFont="1" applyBorder="1" applyAlignment="1">
      <alignment horizontal="left" vertical="center"/>
    </xf>
    <xf numFmtId="0" fontId="20"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16" fillId="0" borderId="10" xfId="0" applyFont="1" applyBorder="1" applyAlignment="1">
      <alignment horizontal="left" wrapText="1"/>
    </xf>
  </cellXfs>
  <cellStyles count="70">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Currency" xfId="68" builtinId="4"/>
    <cellStyle name="Explanatory Text" xfId="17" builtinId="53" customBuilti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69"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queryTables/queryTable1.xml><?xml version="1.0" encoding="utf-8"?>
<queryTable xmlns="http://schemas.openxmlformats.org/spreadsheetml/2006/main" name="profile_tabs_aff" connectionId="2" autoFormatId="16" applyNumberFormats="0" applyBorderFormats="0" applyFontFormats="0" applyPatternFormats="0" applyAlignmentFormats="0" applyWidthHeightFormats="0"/>
</file>

<file path=xl/queryTables/queryTable2.xml><?xml version="1.0" encoding="utf-8"?>
<queryTable xmlns="http://schemas.openxmlformats.org/spreadsheetml/2006/main" name="assessedval_race" connectionId="1" autoFormatId="16" applyNumberFormats="0" applyBorderFormats="0" applyFontFormats="1" applyPatternFormats="1" applyAlignmentFormats="0" applyWidthHeightFormats="0"/>
</file>

<file path=xl/theme/theme1.xml><?xml version="1.0" encoding="utf-8"?>
<a:theme xmlns:a="http://schemas.openxmlformats.org/drawingml/2006/main" name="UrbanInstitute">
  <a:themeElements>
    <a:clrScheme name="Custom 6">
      <a:dk1>
        <a:sysClr val="windowText" lastClr="000000"/>
      </a:dk1>
      <a:lt1>
        <a:sysClr val="window" lastClr="FFFFFF"/>
      </a:lt1>
      <a:dk2>
        <a:srgbClr val="0096D2"/>
      </a:dk2>
      <a:lt2>
        <a:srgbClr val="CECFCE"/>
      </a:lt2>
      <a:accent1>
        <a:srgbClr val="0096D2"/>
      </a:accent1>
      <a:accent2>
        <a:srgbClr val="9FC7DE"/>
      </a:accent2>
      <a:accent3>
        <a:srgbClr val="153D66"/>
      </a:accent3>
      <a:accent4>
        <a:srgbClr val="828381"/>
      </a:accent4>
      <a:accent5>
        <a:srgbClr val="B1B3B1"/>
      </a:accent5>
      <a:accent6>
        <a:srgbClr val="F0BA1B"/>
      </a:accent6>
      <a:hlink>
        <a:srgbClr val="3091C4"/>
      </a:hlink>
      <a:folHlink>
        <a:srgbClr val="FAB156"/>
      </a:folHlink>
    </a:clrScheme>
    <a:fontScheme name="Urban Pop">
      <a:majorFont>
        <a:latin typeface="Gill Sans MT"/>
        <a:ea typeface=""/>
        <a:cs typeface=""/>
        <a:font script="Grek" typeface="Corbel"/>
        <a:font script="Cyrl" typeface="Corbel"/>
        <a:font script="Jpan" typeface="HGｺﾞｼｯｸE"/>
        <a:font script="Hang" typeface="휴먼매직체"/>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Gill Sans MT"/>
        <a:ea typeface=""/>
        <a:cs typeface=""/>
        <a:font script="Grek" typeface="Corbel"/>
        <a:font script="Cyrl" typeface="Corbel"/>
        <a:font script="Jpan" typeface="HGｺﾞｼｯｸE"/>
        <a:font script="Hang" typeface="HY엽서L"/>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raClrScheme>
      <a:clrScheme name="4_Blank Presentation 1">
        <a:dk1>
          <a:srgbClr val="000000"/>
        </a:dk1>
        <a:lt1>
          <a:srgbClr val="FFFFFF"/>
        </a:lt1>
        <a:dk2>
          <a:srgbClr val="000000"/>
        </a:dk2>
        <a:lt2>
          <a:srgbClr val="808080"/>
        </a:lt2>
        <a:accent1>
          <a:srgbClr val="BBE0E3"/>
        </a:accent1>
        <a:accent2>
          <a:srgbClr val="333399"/>
        </a:accent2>
        <a:accent3>
          <a:srgbClr val="FFFFFF"/>
        </a:accent3>
        <a:accent4>
          <a:srgbClr val="000000"/>
        </a:accent4>
        <a:accent5>
          <a:srgbClr val="DAEDEF"/>
        </a:accent5>
        <a:accent6>
          <a:srgbClr val="2D2D8A"/>
        </a:accent6>
        <a:hlink>
          <a:srgbClr val="009999"/>
        </a:hlink>
        <a:folHlink>
          <a:srgbClr val="99CC00"/>
        </a:folHlink>
      </a:clrScheme>
      <a:clrMap bg1="lt1" tx1="dk1" bg2="lt2" tx2="dk2" accent1="accent1" accent2="accent2" accent3="accent3" accent4="accent4" accent5="accent5" accent6="accent6" hlink="hlink" folHlink="folHlink"/>
    </a:extraClrScheme>
    <a:extraClrScheme>
      <a:clrScheme name="4_Blank Presentation 2">
        <a:dk1>
          <a:srgbClr val="000000"/>
        </a:dk1>
        <a:lt1>
          <a:srgbClr val="FFFFFF"/>
        </a:lt1>
        <a:dk2>
          <a:srgbClr val="000000"/>
        </a:dk2>
        <a:lt2>
          <a:srgbClr val="969696"/>
        </a:lt2>
        <a:accent1>
          <a:srgbClr val="FBDF53"/>
        </a:accent1>
        <a:accent2>
          <a:srgbClr val="FF9966"/>
        </a:accent2>
        <a:accent3>
          <a:srgbClr val="FFFFFF"/>
        </a:accent3>
        <a:accent4>
          <a:srgbClr val="000000"/>
        </a:accent4>
        <a:accent5>
          <a:srgbClr val="FDECB3"/>
        </a:accent5>
        <a:accent6>
          <a:srgbClr val="E78A5C"/>
        </a:accent6>
        <a:hlink>
          <a:srgbClr val="CC3300"/>
        </a:hlink>
        <a:folHlink>
          <a:srgbClr val="996600"/>
        </a:folHlink>
      </a:clrScheme>
      <a:clrMap bg1="lt1" tx1="dk1" bg2="lt2" tx2="dk2" accent1="accent1" accent2="accent2" accent3="accent3" accent4="accent4" accent5="accent5" accent6="accent6" hlink="hlink" folHlink="folHlink"/>
    </a:extraClrScheme>
    <a:extraClrScheme>
      <a:clrScheme name="4_Blank Presentation 3">
        <a:dk1>
          <a:srgbClr val="000000"/>
        </a:dk1>
        <a:lt1>
          <a:srgbClr val="FFFFFF"/>
        </a:lt1>
        <a:dk2>
          <a:srgbClr val="000000"/>
        </a:dk2>
        <a:lt2>
          <a:srgbClr val="808080"/>
        </a:lt2>
        <a:accent1>
          <a:srgbClr val="99CCFF"/>
        </a:accent1>
        <a:accent2>
          <a:srgbClr val="CCCCFF"/>
        </a:accent2>
        <a:accent3>
          <a:srgbClr val="FFFFFF"/>
        </a:accent3>
        <a:accent4>
          <a:srgbClr val="000000"/>
        </a:accent4>
        <a:accent5>
          <a:srgbClr val="CAE2FF"/>
        </a:accent5>
        <a:accent6>
          <a:srgbClr val="B9B9E7"/>
        </a:accent6>
        <a:hlink>
          <a:srgbClr val="3333CC"/>
        </a:hlink>
        <a:folHlink>
          <a:srgbClr val="AF67FF"/>
        </a:folHlink>
      </a:clrScheme>
      <a:clrMap bg1="lt1" tx1="dk1" bg2="lt2" tx2="dk2" accent1="accent1" accent2="accent2" accent3="accent3" accent4="accent4" accent5="accent5" accent6="accent6" hlink="hlink" folHlink="folHlink"/>
    </a:extraClrScheme>
    <a:extraClrScheme>
      <a:clrScheme name="4_Blank Presentation 4">
        <a:dk1>
          <a:srgbClr val="000000"/>
        </a:dk1>
        <a:lt1>
          <a:srgbClr val="DEF6F1"/>
        </a:lt1>
        <a:dk2>
          <a:srgbClr val="000000"/>
        </a:dk2>
        <a:lt2>
          <a:srgbClr val="969696"/>
        </a:lt2>
        <a:accent1>
          <a:srgbClr val="FFFFFF"/>
        </a:accent1>
        <a:accent2>
          <a:srgbClr val="8DC6FF"/>
        </a:accent2>
        <a:accent3>
          <a:srgbClr val="ECFAF7"/>
        </a:accent3>
        <a:accent4>
          <a:srgbClr val="000000"/>
        </a:accent4>
        <a:accent5>
          <a:srgbClr val="FFFFFF"/>
        </a:accent5>
        <a:accent6>
          <a:srgbClr val="7FB3E7"/>
        </a:accent6>
        <a:hlink>
          <a:srgbClr val="0066CC"/>
        </a:hlink>
        <a:folHlink>
          <a:srgbClr val="00A800"/>
        </a:folHlink>
      </a:clrScheme>
      <a:clrMap bg1="lt1" tx1="dk1" bg2="lt2" tx2="dk2" accent1="accent1" accent2="accent2" accent3="accent3" accent4="accent4" accent5="accent5" accent6="accent6" hlink="hlink" folHlink="folHlink"/>
    </a:extraClrScheme>
    <a:extraClrScheme>
      <a:clrScheme name="4_Blank Presentation 5">
        <a:dk1>
          <a:srgbClr val="000000"/>
        </a:dk1>
        <a:lt1>
          <a:srgbClr val="FFFFD9"/>
        </a:lt1>
        <a:dk2>
          <a:srgbClr val="000000"/>
        </a:dk2>
        <a:lt2>
          <a:srgbClr val="777777"/>
        </a:lt2>
        <a:accent1>
          <a:srgbClr val="FFFFF7"/>
        </a:accent1>
        <a:accent2>
          <a:srgbClr val="33CCCC"/>
        </a:accent2>
        <a:accent3>
          <a:srgbClr val="FFFFE9"/>
        </a:accent3>
        <a:accent4>
          <a:srgbClr val="000000"/>
        </a:accent4>
        <a:accent5>
          <a:srgbClr val="FFFFFA"/>
        </a:accent5>
        <a:accent6>
          <a:srgbClr val="2DB9B9"/>
        </a:accent6>
        <a:hlink>
          <a:srgbClr val="FF5050"/>
        </a:hlink>
        <a:folHlink>
          <a:srgbClr val="FF9900"/>
        </a:folHlink>
      </a:clrScheme>
      <a:clrMap bg1="lt1" tx1="dk1" bg2="lt2" tx2="dk2" accent1="accent1" accent2="accent2" accent3="accent3" accent4="accent4" accent5="accent5" accent6="accent6" hlink="hlink" folHlink="folHlink"/>
    </a:extraClrScheme>
    <a:extraClrScheme>
      <a:clrScheme name="4_Blank Presentation 6">
        <a:dk1>
          <a:srgbClr val="005A58"/>
        </a:dk1>
        <a:lt1>
          <a:srgbClr val="FFFFFF"/>
        </a:lt1>
        <a:dk2>
          <a:srgbClr val="008080"/>
        </a:dk2>
        <a:lt2>
          <a:srgbClr val="FFFF99"/>
        </a:lt2>
        <a:accent1>
          <a:srgbClr val="006462"/>
        </a:accent1>
        <a:accent2>
          <a:srgbClr val="6D6FC7"/>
        </a:accent2>
        <a:accent3>
          <a:srgbClr val="AAC0C0"/>
        </a:accent3>
        <a:accent4>
          <a:srgbClr val="DADADA"/>
        </a:accent4>
        <a:accent5>
          <a:srgbClr val="AAB8B7"/>
        </a:accent5>
        <a:accent6>
          <a:srgbClr val="6264B4"/>
        </a:accent6>
        <a:hlink>
          <a:srgbClr val="00FFFF"/>
        </a:hlink>
        <a:folHlink>
          <a:srgbClr val="00FF00"/>
        </a:folHlink>
      </a:clrScheme>
      <a:clrMap bg1="dk2" tx1="lt1" bg2="dk1" tx2="lt2" accent1="accent1" accent2="accent2" accent3="accent3" accent4="accent4" accent5="accent5" accent6="accent6" hlink="hlink" folHlink="folHlink"/>
    </a:extraClrScheme>
    <a:extraClrScheme>
      <a:clrScheme name="4_Blank Presentation 7">
        <a:dk1>
          <a:srgbClr val="5C1F00"/>
        </a:dk1>
        <a:lt1>
          <a:srgbClr val="FFFFFF"/>
        </a:lt1>
        <a:dk2>
          <a:srgbClr val="800000"/>
        </a:dk2>
        <a:lt2>
          <a:srgbClr val="DFD293"/>
        </a:lt2>
        <a:accent1>
          <a:srgbClr val="713E39"/>
        </a:accent1>
        <a:accent2>
          <a:srgbClr val="BE7960"/>
        </a:accent2>
        <a:accent3>
          <a:srgbClr val="C0AAAA"/>
        </a:accent3>
        <a:accent4>
          <a:srgbClr val="DADADA"/>
        </a:accent4>
        <a:accent5>
          <a:srgbClr val="BBAFAE"/>
        </a:accent5>
        <a:accent6>
          <a:srgbClr val="AC6D56"/>
        </a:accent6>
        <a:hlink>
          <a:srgbClr val="FFFF99"/>
        </a:hlink>
        <a:folHlink>
          <a:srgbClr val="D3A219"/>
        </a:folHlink>
      </a:clrScheme>
      <a:clrMap bg1="dk2" tx1="lt1" bg2="dk1" tx2="lt2" accent1="accent1" accent2="accent2" accent3="accent3" accent4="accent4" accent5="accent5" accent6="accent6" hlink="hlink" folHlink="folHlink"/>
    </a:extraClrScheme>
    <a:extraClrScheme>
      <a:clrScheme name="4_Blank Presentation 8">
        <a:dk1>
          <a:srgbClr val="003366"/>
        </a:dk1>
        <a:lt1>
          <a:srgbClr val="FFFFFF"/>
        </a:lt1>
        <a:dk2>
          <a:srgbClr val="000099"/>
        </a:dk2>
        <a:lt2>
          <a:srgbClr val="CCFFFF"/>
        </a:lt2>
        <a:accent1>
          <a:srgbClr val="3366CC"/>
        </a:accent1>
        <a:accent2>
          <a:srgbClr val="00B000"/>
        </a:accent2>
        <a:accent3>
          <a:srgbClr val="AAAACA"/>
        </a:accent3>
        <a:accent4>
          <a:srgbClr val="DADADA"/>
        </a:accent4>
        <a:accent5>
          <a:srgbClr val="ADB8E2"/>
        </a:accent5>
        <a:accent6>
          <a:srgbClr val="009F00"/>
        </a:accent6>
        <a:hlink>
          <a:srgbClr val="66CCFF"/>
        </a:hlink>
        <a:folHlink>
          <a:srgbClr val="FFE701"/>
        </a:folHlink>
      </a:clrScheme>
      <a:clrMap bg1="dk2" tx1="lt1" bg2="dk1" tx2="lt2" accent1="accent1" accent2="accent2" accent3="accent3" accent4="accent4" accent5="accent5" accent6="accent6" hlink="hlink" folHlink="folHlink"/>
    </a:extraClrScheme>
    <a:extraClrScheme>
      <a:clrScheme name="4_Blank Presentation 9">
        <a:dk1>
          <a:srgbClr val="336699"/>
        </a:dk1>
        <a:lt1>
          <a:srgbClr val="FFFFFF"/>
        </a:lt1>
        <a:dk2>
          <a:srgbClr val="000000"/>
        </a:dk2>
        <a:lt2>
          <a:srgbClr val="E3EBF1"/>
        </a:lt2>
        <a:accent1>
          <a:srgbClr val="003399"/>
        </a:accent1>
        <a:accent2>
          <a:srgbClr val="468A4B"/>
        </a:accent2>
        <a:accent3>
          <a:srgbClr val="AAAAAA"/>
        </a:accent3>
        <a:accent4>
          <a:srgbClr val="DADADA"/>
        </a:accent4>
        <a:accent5>
          <a:srgbClr val="AAADCA"/>
        </a:accent5>
        <a:accent6>
          <a:srgbClr val="3F7D43"/>
        </a:accent6>
        <a:hlink>
          <a:srgbClr val="66CCFF"/>
        </a:hlink>
        <a:folHlink>
          <a:srgbClr val="F0E500"/>
        </a:folHlink>
      </a:clrScheme>
      <a:clrMap bg1="dk2" tx1="lt1" bg2="dk1" tx2="lt2" accent1="accent1" accent2="accent2" accent3="accent3" accent4="accent4" accent5="accent5" accent6="accent6" hlink="hlink" folHlink="folHlink"/>
    </a:extraClrScheme>
    <a:extraClrScheme>
      <a:clrScheme name="4_Blank Presentation 10">
        <a:dk1>
          <a:srgbClr val="777777"/>
        </a:dk1>
        <a:lt1>
          <a:srgbClr val="FFFFFF"/>
        </a:lt1>
        <a:dk2>
          <a:srgbClr val="686B5D"/>
        </a:dk2>
        <a:lt2>
          <a:srgbClr val="D1D1CB"/>
        </a:lt2>
        <a:accent1>
          <a:srgbClr val="909082"/>
        </a:accent1>
        <a:accent2>
          <a:srgbClr val="809EA8"/>
        </a:accent2>
        <a:accent3>
          <a:srgbClr val="B9BAB6"/>
        </a:accent3>
        <a:accent4>
          <a:srgbClr val="DADADA"/>
        </a:accent4>
        <a:accent5>
          <a:srgbClr val="C6C6C1"/>
        </a:accent5>
        <a:accent6>
          <a:srgbClr val="738F98"/>
        </a:accent6>
        <a:hlink>
          <a:srgbClr val="FFCC66"/>
        </a:hlink>
        <a:folHlink>
          <a:srgbClr val="E9DCB9"/>
        </a:folHlink>
      </a:clrScheme>
      <a:clrMap bg1="dk2" tx1="lt1" bg2="dk1" tx2="lt2" accent1="accent1" accent2="accent2" accent3="accent3" accent4="accent4" accent5="accent5" accent6="accent6" hlink="hlink" folHlink="folHlink"/>
    </a:extraClrScheme>
    <a:extraClrScheme>
      <a:clrScheme name="4_Blank Presentation 11">
        <a:dk1>
          <a:srgbClr val="3E3E5C"/>
        </a:dk1>
        <a:lt1>
          <a:srgbClr val="FFFFFF"/>
        </a:lt1>
        <a:dk2>
          <a:srgbClr val="666699"/>
        </a:dk2>
        <a:lt2>
          <a:srgbClr val="FFFFFF"/>
        </a:lt2>
        <a:accent1>
          <a:srgbClr val="60597B"/>
        </a:accent1>
        <a:accent2>
          <a:srgbClr val="6666FF"/>
        </a:accent2>
        <a:accent3>
          <a:srgbClr val="B8B8CA"/>
        </a:accent3>
        <a:accent4>
          <a:srgbClr val="DADADA"/>
        </a:accent4>
        <a:accent5>
          <a:srgbClr val="B6B5BF"/>
        </a:accent5>
        <a:accent6>
          <a:srgbClr val="5C5CE7"/>
        </a:accent6>
        <a:hlink>
          <a:srgbClr val="99CCFF"/>
        </a:hlink>
        <a:folHlink>
          <a:srgbClr val="FFFF99"/>
        </a:folHlink>
      </a:clrScheme>
      <a:clrMap bg1="dk2" tx1="lt1" bg2="dk1" tx2="lt2" accent1="accent1" accent2="accent2" accent3="accent3" accent4="accent4" accent5="accent5" accent6="accent6" hlink="hlink" folHlink="folHlink"/>
    </a:extraClrScheme>
    <a:extraClrScheme>
      <a:clrScheme name="4_Blank Presentation 12">
        <a:dk1>
          <a:srgbClr val="2D2015"/>
        </a:dk1>
        <a:lt1>
          <a:srgbClr val="FFFFFF"/>
        </a:lt1>
        <a:dk2>
          <a:srgbClr val="523E26"/>
        </a:dk2>
        <a:lt2>
          <a:srgbClr val="DFC08D"/>
        </a:lt2>
        <a:accent1>
          <a:srgbClr val="8C7B70"/>
        </a:accent1>
        <a:accent2>
          <a:srgbClr val="8F5F2F"/>
        </a:accent2>
        <a:accent3>
          <a:srgbClr val="B3AFAC"/>
        </a:accent3>
        <a:accent4>
          <a:srgbClr val="DADADA"/>
        </a:accent4>
        <a:accent5>
          <a:srgbClr val="C5BFBB"/>
        </a:accent5>
        <a:accent6>
          <a:srgbClr val="81552A"/>
        </a:accent6>
        <a:hlink>
          <a:srgbClr val="CCB400"/>
        </a:hlink>
        <a:folHlink>
          <a:srgbClr val="8C9EA0"/>
        </a:folHlink>
      </a:clrScheme>
      <a:clrMap bg1="dk2" tx1="lt1" bg2="dk1" tx2="lt2" accent1="accent1" accent2="accent2" accent3="accent3" accent4="accent4" accent5="accent5" accent6="accent6" hlink="hlink" folHlink="folHlink"/>
    </a:extraClrScheme>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urban.org/features/vision-equitable-dc"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queryTable" Target="../queryTables/queryTable2.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zoomScale="85" zoomScaleNormal="85" zoomScaleSheetLayoutView="85" workbookViewId="0">
      <selection activeCell="N57" sqref="N57"/>
    </sheetView>
  </sheetViews>
  <sheetFormatPr defaultColWidth="9" defaultRowHeight="17.25" x14ac:dyDescent="0.35"/>
  <cols>
    <col min="1" max="1" width="1.75" style="13" customWidth="1"/>
    <col min="2" max="10" width="11.25" style="13" customWidth="1"/>
    <col min="11" max="16384" width="9" style="13"/>
  </cols>
  <sheetData>
    <row r="1" spans="1:10" ht="11.25" customHeight="1" x14ac:dyDescent="0.5">
      <c r="A1" s="92"/>
      <c r="B1" s="92"/>
      <c r="C1" s="92"/>
      <c r="D1" s="92"/>
      <c r="E1" s="92"/>
      <c r="F1" s="92"/>
      <c r="G1" s="92"/>
      <c r="H1" s="92"/>
      <c r="I1" s="92"/>
      <c r="J1" s="92"/>
    </row>
    <row r="2" spans="1:10" ht="26.25" customHeight="1" x14ac:dyDescent="0.5">
      <c r="A2" s="92"/>
      <c r="B2" s="138" t="s">
        <v>853</v>
      </c>
      <c r="C2" s="138"/>
      <c r="D2" s="138"/>
      <c r="E2" s="138"/>
      <c r="F2" s="138"/>
      <c r="G2" s="138"/>
      <c r="H2" s="138"/>
      <c r="I2" s="138"/>
      <c r="J2" s="138"/>
    </row>
    <row r="3" spans="1:10" ht="15" customHeight="1" x14ac:dyDescent="0.35">
      <c r="A3" s="92"/>
      <c r="B3" s="99" t="s">
        <v>1067</v>
      </c>
      <c r="C3" s="97"/>
      <c r="D3" s="97"/>
      <c r="E3" s="97"/>
      <c r="F3" s="97"/>
      <c r="G3" s="97"/>
      <c r="H3" s="97"/>
      <c r="I3" s="97"/>
      <c r="J3" s="97"/>
    </row>
    <row r="4" spans="1:10" x14ac:dyDescent="0.35">
      <c r="A4" s="92"/>
      <c r="B4" s="99" t="s">
        <v>1068</v>
      </c>
      <c r="C4" s="97"/>
      <c r="D4" s="97"/>
      <c r="E4" s="97"/>
      <c r="F4" s="97"/>
      <c r="G4" s="97"/>
      <c r="H4" s="97"/>
      <c r="I4" s="97"/>
      <c r="J4" s="97"/>
    </row>
    <row r="5" spans="1:10" ht="15" customHeight="1" x14ac:dyDescent="0.5">
      <c r="A5" s="92"/>
      <c r="B5" s="93"/>
      <c r="C5" s="92"/>
      <c r="D5" s="92"/>
      <c r="E5" s="92"/>
      <c r="F5" s="92"/>
      <c r="G5" s="92"/>
      <c r="H5" s="92"/>
      <c r="I5" s="92"/>
      <c r="J5" s="92"/>
    </row>
    <row r="6" spans="1:10" ht="18.75" customHeight="1" x14ac:dyDescent="0.35">
      <c r="A6" s="92"/>
      <c r="B6" s="94" t="s">
        <v>1065</v>
      </c>
      <c r="C6" s="92"/>
      <c r="D6" s="92"/>
      <c r="E6" s="92"/>
      <c r="F6" s="92"/>
      <c r="G6" s="92"/>
      <c r="H6" s="92"/>
      <c r="I6" s="92"/>
      <c r="J6" s="92"/>
    </row>
    <row r="7" spans="1:10" ht="15.75" customHeight="1" x14ac:dyDescent="0.35">
      <c r="A7" s="92"/>
      <c r="B7" s="143" t="s">
        <v>1087</v>
      </c>
      <c r="C7" s="143"/>
      <c r="D7" s="143"/>
      <c r="E7" s="143"/>
      <c r="F7" s="143"/>
      <c r="G7" s="143"/>
      <c r="H7" s="143"/>
      <c r="I7" s="143"/>
      <c r="J7" s="143"/>
    </row>
    <row r="8" spans="1:10" ht="22.5" customHeight="1" x14ac:dyDescent="0.35">
      <c r="A8" s="92"/>
      <c r="B8" s="143"/>
      <c r="C8" s="143"/>
      <c r="D8" s="143"/>
      <c r="E8" s="143"/>
      <c r="F8" s="143"/>
      <c r="G8" s="143"/>
      <c r="H8" s="143"/>
      <c r="I8" s="143"/>
      <c r="J8" s="143"/>
    </row>
    <row r="9" spans="1:10" ht="15.75" customHeight="1" x14ac:dyDescent="0.35">
      <c r="A9" s="92"/>
      <c r="B9" s="143"/>
      <c r="C9" s="143"/>
      <c r="D9" s="143"/>
      <c r="E9" s="143"/>
      <c r="F9" s="143"/>
      <c r="G9" s="143"/>
      <c r="H9" s="143"/>
      <c r="I9" s="143"/>
      <c r="J9" s="143"/>
    </row>
    <row r="10" spans="1:10" ht="15.75" customHeight="1" x14ac:dyDescent="0.35">
      <c r="A10" s="92"/>
      <c r="B10" s="143"/>
      <c r="C10" s="143"/>
      <c r="D10" s="143"/>
      <c r="E10" s="143"/>
      <c r="F10" s="143"/>
      <c r="G10" s="143"/>
      <c r="H10" s="143"/>
      <c r="I10" s="143"/>
      <c r="J10" s="143"/>
    </row>
    <row r="11" spans="1:10" ht="15.75" customHeight="1" x14ac:dyDescent="0.35">
      <c r="A11" s="92"/>
      <c r="B11" s="143"/>
      <c r="C11" s="143"/>
      <c r="D11" s="143"/>
      <c r="E11" s="143"/>
      <c r="F11" s="143"/>
      <c r="G11" s="143"/>
      <c r="H11" s="143"/>
      <c r="I11" s="143"/>
      <c r="J11" s="143"/>
    </row>
    <row r="12" spans="1:10" ht="15.75" customHeight="1" x14ac:dyDescent="0.35">
      <c r="A12" s="92"/>
      <c r="B12" s="143"/>
      <c r="C12" s="143"/>
      <c r="D12" s="143"/>
      <c r="E12" s="143"/>
      <c r="F12" s="143"/>
      <c r="G12" s="143"/>
      <c r="H12" s="143"/>
      <c r="I12" s="143"/>
      <c r="J12" s="143"/>
    </row>
    <row r="13" spans="1:10" ht="7.5" customHeight="1" x14ac:dyDescent="0.35">
      <c r="A13" s="92"/>
      <c r="B13" s="143"/>
      <c r="C13" s="143"/>
      <c r="D13" s="143"/>
      <c r="E13" s="143"/>
      <c r="F13" s="143"/>
      <c r="G13" s="143"/>
      <c r="H13" s="143"/>
      <c r="I13" s="143"/>
      <c r="J13" s="143"/>
    </row>
    <row r="14" spans="1:10" ht="2.25" hidden="1" customHeight="1" x14ac:dyDescent="0.5">
      <c r="A14" s="92"/>
      <c r="B14" s="143"/>
      <c r="C14" s="143"/>
      <c r="D14" s="143"/>
      <c r="E14" s="143"/>
      <c r="F14" s="143"/>
      <c r="G14" s="143"/>
      <c r="H14" s="143"/>
      <c r="I14" s="143"/>
      <c r="J14" s="143"/>
    </row>
    <row r="15" spans="1:10" ht="20.25" customHeight="1" x14ac:dyDescent="0.35">
      <c r="A15" s="92"/>
      <c r="B15" s="141" t="s">
        <v>1085</v>
      </c>
      <c r="C15" s="141"/>
      <c r="D15" s="141"/>
      <c r="E15" s="141"/>
      <c r="F15" s="101"/>
      <c r="G15" s="100"/>
      <c r="H15" s="100"/>
      <c r="I15" s="92"/>
      <c r="J15" s="95"/>
    </row>
    <row r="16" spans="1:10" ht="30.75" customHeight="1" x14ac:dyDescent="0.35">
      <c r="A16" s="92"/>
      <c r="B16" s="141"/>
      <c r="C16" s="141"/>
      <c r="D16" s="141"/>
      <c r="E16" s="141"/>
      <c r="F16" s="101" t="s">
        <v>1086</v>
      </c>
      <c r="G16" s="100"/>
      <c r="H16" s="100"/>
      <c r="I16" s="92"/>
      <c r="J16" s="95"/>
    </row>
    <row r="17" spans="1:10" ht="12" customHeight="1" x14ac:dyDescent="0.5">
      <c r="A17" s="92"/>
      <c r="B17" s="92"/>
      <c r="C17" s="92"/>
      <c r="D17" s="92"/>
      <c r="E17" s="92"/>
      <c r="F17" s="92"/>
      <c r="G17" s="92"/>
      <c r="H17" s="92"/>
      <c r="I17" s="92"/>
      <c r="J17" s="92"/>
    </row>
    <row r="18" spans="1:10" ht="25.5" customHeight="1" x14ac:dyDescent="0.35">
      <c r="A18" s="92"/>
      <c r="B18" s="147" t="s">
        <v>1088</v>
      </c>
      <c r="C18" s="147"/>
      <c r="D18" s="147"/>
      <c r="E18" s="147"/>
      <c r="F18" s="147"/>
      <c r="G18" s="147"/>
      <c r="H18" s="147"/>
      <c r="I18" s="147"/>
      <c r="J18" s="147"/>
    </row>
    <row r="19" spans="1:10" ht="17.25" customHeight="1" x14ac:dyDescent="0.35">
      <c r="A19" s="92"/>
      <c r="B19" s="146" t="s">
        <v>1089</v>
      </c>
      <c r="C19" s="146"/>
      <c r="D19" s="146"/>
      <c r="E19" s="146"/>
      <c r="F19" s="146"/>
      <c r="G19" s="146"/>
      <c r="H19" s="146"/>
      <c r="I19" s="146"/>
      <c r="J19" s="146"/>
    </row>
    <row r="20" spans="1:10" x14ac:dyDescent="0.35">
      <c r="A20" s="92"/>
      <c r="B20" s="146"/>
      <c r="C20" s="146"/>
      <c r="D20" s="146"/>
      <c r="E20" s="146"/>
      <c r="F20" s="146"/>
      <c r="G20" s="146"/>
      <c r="H20" s="146"/>
      <c r="I20" s="146"/>
      <c r="J20" s="146"/>
    </row>
    <row r="21" spans="1:10" ht="21" customHeight="1" x14ac:dyDescent="0.35">
      <c r="A21" s="92"/>
      <c r="B21" s="146"/>
      <c r="C21" s="146"/>
      <c r="D21" s="146"/>
      <c r="E21" s="146"/>
      <c r="F21" s="146"/>
      <c r="G21" s="146"/>
      <c r="H21" s="146"/>
      <c r="I21" s="146"/>
      <c r="J21" s="146"/>
    </row>
    <row r="22" spans="1:10" ht="16.5" hidden="1" x14ac:dyDescent="0.5">
      <c r="A22" s="92"/>
      <c r="B22" s="146"/>
      <c r="C22" s="146"/>
      <c r="D22" s="146"/>
      <c r="E22" s="146"/>
      <c r="F22" s="146"/>
      <c r="G22" s="146"/>
      <c r="H22" s="146"/>
      <c r="I22" s="146"/>
      <c r="J22" s="146"/>
    </row>
    <row r="23" spans="1:10" x14ac:dyDescent="0.35">
      <c r="A23" s="92"/>
      <c r="B23" s="145" t="s">
        <v>1090</v>
      </c>
      <c r="C23" s="145"/>
      <c r="D23" s="145"/>
      <c r="E23" s="145"/>
      <c r="F23" s="145"/>
      <c r="G23" s="145"/>
      <c r="H23" s="145"/>
      <c r="I23" s="145"/>
      <c r="J23" s="145"/>
    </row>
    <row r="24" spans="1:10" ht="15" customHeight="1" x14ac:dyDescent="0.35">
      <c r="A24" s="92"/>
      <c r="B24" s="145"/>
      <c r="C24" s="145"/>
      <c r="D24" s="145"/>
      <c r="E24" s="145"/>
      <c r="F24" s="145"/>
      <c r="G24" s="145"/>
      <c r="H24" s="145"/>
      <c r="I24" s="145"/>
      <c r="J24" s="145"/>
    </row>
    <row r="25" spans="1:10" ht="15.75" customHeight="1" x14ac:dyDescent="0.35">
      <c r="A25" s="92"/>
      <c r="B25" s="145"/>
      <c r="C25" s="145"/>
      <c r="D25" s="145"/>
      <c r="E25" s="145"/>
      <c r="F25" s="145"/>
      <c r="G25" s="145"/>
      <c r="H25" s="145"/>
      <c r="I25" s="145"/>
      <c r="J25" s="145"/>
    </row>
    <row r="26" spans="1:10" x14ac:dyDescent="0.35">
      <c r="B26" s="145"/>
      <c r="C26" s="145"/>
      <c r="D26" s="145"/>
      <c r="E26" s="145"/>
      <c r="F26" s="145"/>
      <c r="G26" s="145"/>
      <c r="H26" s="145"/>
      <c r="I26" s="145"/>
      <c r="J26" s="145"/>
    </row>
    <row r="27" spans="1:10" x14ac:dyDescent="0.35">
      <c r="B27" s="145"/>
      <c r="C27" s="145"/>
      <c r="D27" s="145"/>
      <c r="E27" s="145"/>
      <c r="F27" s="145"/>
      <c r="G27" s="145"/>
      <c r="H27" s="145"/>
      <c r="I27" s="145"/>
      <c r="J27" s="145"/>
    </row>
    <row r="28" spans="1:10" ht="25.5" customHeight="1" x14ac:dyDescent="0.35">
      <c r="B28" s="145"/>
      <c r="C28" s="145"/>
      <c r="D28" s="145"/>
      <c r="E28" s="145"/>
      <c r="F28" s="145"/>
      <c r="G28" s="145"/>
      <c r="H28" s="145"/>
      <c r="I28" s="145"/>
      <c r="J28" s="145"/>
    </row>
    <row r="29" spans="1:10" ht="9" customHeight="1" x14ac:dyDescent="0.5">
      <c r="B29" s="112"/>
      <c r="C29" s="96"/>
      <c r="D29" s="96"/>
      <c r="E29" s="96"/>
      <c r="F29" s="96"/>
      <c r="G29" s="96"/>
      <c r="H29" s="96"/>
      <c r="I29" s="96"/>
      <c r="J29" s="96"/>
    </row>
    <row r="30" spans="1:10" ht="17.25" customHeight="1" x14ac:dyDescent="0.35">
      <c r="B30" s="139" t="s">
        <v>1098</v>
      </c>
      <c r="C30" s="139"/>
      <c r="D30" s="139"/>
      <c r="E30" s="139"/>
      <c r="F30" s="139"/>
      <c r="G30" s="139"/>
      <c r="H30" s="139"/>
      <c r="I30" s="139"/>
      <c r="J30" s="139"/>
    </row>
    <row r="31" spans="1:10" x14ac:dyDescent="0.35">
      <c r="B31" s="139"/>
      <c r="C31" s="139"/>
      <c r="D31" s="139"/>
      <c r="E31" s="139"/>
      <c r="F31" s="139"/>
      <c r="G31" s="139"/>
      <c r="H31" s="139"/>
      <c r="I31" s="139"/>
      <c r="J31" s="139"/>
    </row>
    <row r="32" spans="1:10" x14ac:dyDescent="0.35">
      <c r="B32" s="139"/>
      <c r="C32" s="139"/>
      <c r="D32" s="139"/>
      <c r="E32" s="139"/>
      <c r="F32" s="139"/>
      <c r="G32" s="139"/>
      <c r="H32" s="139"/>
      <c r="I32" s="139"/>
      <c r="J32" s="139"/>
    </row>
    <row r="33" spans="2:10" ht="21.75" customHeight="1" x14ac:dyDescent="0.35">
      <c r="B33" s="139"/>
      <c r="C33" s="139"/>
      <c r="D33" s="139"/>
      <c r="E33" s="139"/>
      <c r="F33" s="139"/>
      <c r="G33" s="139"/>
      <c r="H33" s="139"/>
      <c r="I33" s="139"/>
      <c r="J33" s="139"/>
    </row>
    <row r="34" spans="2:10" ht="12" customHeight="1" x14ac:dyDescent="0.5">
      <c r="C34" s="113"/>
      <c r="D34" s="113"/>
      <c r="E34" s="113"/>
      <c r="F34" s="113"/>
      <c r="G34" s="113"/>
      <c r="H34" s="113"/>
      <c r="I34" s="113"/>
      <c r="J34" s="113"/>
    </row>
    <row r="35" spans="2:10" ht="59.25" customHeight="1" x14ac:dyDescent="0.35">
      <c r="B35" s="139" t="s">
        <v>1092</v>
      </c>
      <c r="C35" s="139"/>
      <c r="D35" s="139"/>
      <c r="E35" s="139"/>
      <c r="F35" s="139"/>
      <c r="G35" s="139"/>
      <c r="H35" s="139"/>
      <c r="I35" s="139"/>
      <c r="J35" s="139"/>
    </row>
    <row r="36" spans="2:10" ht="6" customHeight="1" x14ac:dyDescent="0.5">
      <c r="C36" s="113"/>
      <c r="D36" s="113"/>
      <c r="E36" s="113"/>
      <c r="F36" s="113"/>
      <c r="G36" s="113"/>
      <c r="H36" s="113"/>
      <c r="I36" s="113"/>
      <c r="J36" s="113"/>
    </row>
    <row r="37" spans="2:10" ht="16.5" x14ac:dyDescent="0.5">
      <c r="B37" s="140" t="s">
        <v>1093</v>
      </c>
      <c r="C37" s="140"/>
      <c r="D37" s="140"/>
      <c r="E37" s="140"/>
      <c r="F37" s="140"/>
      <c r="G37" s="140"/>
      <c r="H37" s="140"/>
      <c r="I37" s="140"/>
      <c r="J37" s="140"/>
    </row>
    <row r="39" spans="2:10" x14ac:dyDescent="0.35">
      <c r="B39" s="144" t="s">
        <v>1091</v>
      </c>
      <c r="C39" s="144"/>
      <c r="D39" s="144"/>
      <c r="E39" s="144"/>
      <c r="F39" s="144"/>
      <c r="G39" s="144"/>
      <c r="H39" s="144"/>
      <c r="I39" s="144"/>
      <c r="J39" s="144"/>
    </row>
    <row r="40" spans="2:10" x14ac:dyDescent="0.35">
      <c r="B40" s="142" t="s">
        <v>1100</v>
      </c>
      <c r="C40" s="142"/>
      <c r="D40" s="142"/>
      <c r="E40" s="142"/>
      <c r="F40" s="142"/>
      <c r="G40" s="142"/>
      <c r="H40" s="142"/>
      <c r="I40" s="142"/>
      <c r="J40" s="142"/>
    </row>
    <row r="41" spans="2:10" x14ac:dyDescent="0.35">
      <c r="B41" s="142"/>
      <c r="C41" s="142"/>
      <c r="D41" s="142"/>
      <c r="E41" s="142"/>
      <c r="F41" s="142"/>
      <c r="G41" s="142"/>
      <c r="H41" s="142"/>
      <c r="I41" s="142"/>
      <c r="J41" s="142"/>
    </row>
    <row r="42" spans="2:10" x14ac:dyDescent="0.35">
      <c r="B42" s="142"/>
      <c r="C42" s="142"/>
      <c r="D42" s="142"/>
      <c r="E42" s="142"/>
      <c r="F42" s="142"/>
      <c r="G42" s="142"/>
      <c r="H42" s="142"/>
      <c r="I42" s="142"/>
      <c r="J42" s="142"/>
    </row>
    <row r="43" spans="2:10" x14ac:dyDescent="0.35">
      <c r="B43" s="142"/>
      <c r="C43" s="142"/>
      <c r="D43" s="142"/>
      <c r="E43" s="142"/>
      <c r="F43" s="142"/>
      <c r="G43" s="142"/>
      <c r="H43" s="142"/>
      <c r="I43" s="142"/>
      <c r="J43" s="142"/>
    </row>
    <row r="44" spans="2:10" x14ac:dyDescent="0.35">
      <c r="B44" s="142"/>
      <c r="C44" s="142"/>
      <c r="D44" s="142"/>
      <c r="E44" s="142"/>
      <c r="F44" s="142"/>
      <c r="G44" s="142"/>
      <c r="H44" s="142"/>
      <c r="I44" s="142"/>
      <c r="J44" s="142"/>
    </row>
    <row r="45" spans="2:10" ht="2.25" customHeight="1" x14ac:dyDescent="0.35">
      <c r="B45" s="142"/>
      <c r="C45" s="142"/>
      <c r="D45" s="142"/>
      <c r="E45" s="142"/>
      <c r="F45" s="142"/>
      <c r="G45" s="142"/>
      <c r="H45" s="142"/>
      <c r="I45" s="142"/>
      <c r="J45" s="142"/>
    </row>
    <row r="46" spans="2:10" x14ac:dyDescent="0.35">
      <c r="B46" s="142"/>
      <c r="C46" s="142"/>
      <c r="D46" s="142"/>
      <c r="E46" s="142"/>
      <c r="F46" s="142"/>
      <c r="G46" s="142"/>
      <c r="H46" s="142"/>
      <c r="I46" s="142"/>
      <c r="J46" s="142"/>
    </row>
    <row r="47" spans="2:10" ht="67.5" customHeight="1" x14ac:dyDescent="0.35">
      <c r="B47" s="142"/>
      <c r="C47" s="142"/>
      <c r="D47" s="142"/>
      <c r="E47" s="142"/>
      <c r="F47" s="142"/>
      <c r="G47" s="142"/>
      <c r="H47" s="142"/>
      <c r="I47" s="142"/>
      <c r="J47" s="142"/>
    </row>
    <row r="48" spans="2:10" ht="12.75" customHeight="1" x14ac:dyDescent="0.35">
      <c r="B48" s="92"/>
      <c r="C48" s="92"/>
      <c r="D48" s="92"/>
      <c r="E48" s="92"/>
      <c r="F48" s="92"/>
      <c r="G48" s="92"/>
      <c r="H48" s="92"/>
      <c r="I48" s="92"/>
      <c r="J48" s="92"/>
    </row>
    <row r="49" spans="2:10" ht="15.75" customHeight="1" x14ac:dyDescent="0.35">
      <c r="B49" s="144" t="s">
        <v>1066</v>
      </c>
      <c r="C49" s="144"/>
      <c r="D49" s="144"/>
      <c r="E49" s="144"/>
      <c r="F49" s="144"/>
      <c r="G49" s="144"/>
      <c r="H49" s="144"/>
      <c r="I49" s="144"/>
      <c r="J49" s="144"/>
    </row>
    <row r="50" spans="2:10" ht="15.75" customHeight="1" x14ac:dyDescent="0.35">
      <c r="B50" s="142" t="s">
        <v>1099</v>
      </c>
      <c r="C50" s="142"/>
      <c r="D50" s="142"/>
      <c r="E50" s="142"/>
      <c r="F50" s="142"/>
      <c r="G50" s="142"/>
      <c r="H50" s="142"/>
      <c r="I50" s="142"/>
      <c r="J50" s="142"/>
    </row>
    <row r="51" spans="2:10" x14ac:dyDescent="0.35">
      <c r="B51" s="142"/>
      <c r="C51" s="142"/>
      <c r="D51" s="142"/>
      <c r="E51" s="142"/>
      <c r="F51" s="142"/>
      <c r="G51" s="142"/>
      <c r="H51" s="142"/>
      <c r="I51" s="142"/>
      <c r="J51" s="142"/>
    </row>
    <row r="52" spans="2:10" x14ac:dyDescent="0.35">
      <c r="B52" s="142"/>
      <c r="C52" s="142"/>
      <c r="D52" s="142"/>
      <c r="E52" s="142"/>
      <c r="F52" s="142"/>
      <c r="G52" s="142"/>
      <c r="H52" s="142"/>
      <c r="I52" s="142"/>
      <c r="J52" s="142"/>
    </row>
    <row r="53" spans="2:10" x14ac:dyDescent="0.35">
      <c r="B53" s="142"/>
      <c r="C53" s="142"/>
      <c r="D53" s="142"/>
      <c r="E53" s="142"/>
      <c r="F53" s="142"/>
      <c r="G53" s="142"/>
      <c r="H53" s="142"/>
      <c r="I53" s="142"/>
      <c r="J53" s="142"/>
    </row>
    <row r="54" spans="2:10" x14ac:dyDescent="0.35">
      <c r="B54" s="142"/>
      <c r="C54" s="142"/>
      <c r="D54" s="142"/>
      <c r="E54" s="142"/>
      <c r="F54" s="142"/>
      <c r="G54" s="142"/>
      <c r="H54" s="142"/>
      <c r="I54" s="142"/>
      <c r="J54" s="142"/>
    </row>
    <row r="55" spans="2:10" x14ac:dyDescent="0.35">
      <c r="B55" s="142"/>
      <c r="C55" s="142"/>
      <c r="D55" s="142"/>
      <c r="E55" s="142"/>
      <c r="F55" s="142"/>
      <c r="G55" s="142"/>
      <c r="H55" s="142"/>
      <c r="I55" s="142"/>
      <c r="J55" s="142"/>
    </row>
    <row r="56" spans="2:10" x14ac:dyDescent="0.35">
      <c r="B56" s="142"/>
      <c r="C56" s="142"/>
      <c r="D56" s="142"/>
      <c r="E56" s="142"/>
      <c r="F56" s="142"/>
      <c r="G56" s="142"/>
      <c r="H56" s="142"/>
      <c r="I56" s="142"/>
      <c r="J56" s="142"/>
    </row>
    <row r="57" spans="2:10" ht="18.75" customHeight="1" x14ac:dyDescent="0.35">
      <c r="B57" s="142"/>
      <c r="C57" s="142"/>
      <c r="D57" s="142"/>
      <c r="E57" s="142"/>
      <c r="F57" s="142"/>
      <c r="G57" s="142"/>
      <c r="H57" s="142"/>
      <c r="I57" s="142"/>
      <c r="J57" s="142"/>
    </row>
    <row r="58" spans="2:10" ht="17.25" customHeight="1" x14ac:dyDescent="0.35">
      <c r="B58" s="137" t="s">
        <v>1119</v>
      </c>
      <c r="C58" s="137"/>
      <c r="D58" s="137"/>
      <c r="E58" s="137"/>
      <c r="F58" s="137"/>
      <c r="G58" s="137"/>
      <c r="H58" s="137"/>
      <c r="I58" s="137"/>
      <c r="J58" s="137"/>
    </row>
    <row r="59" spans="2:10" x14ac:dyDescent="0.35">
      <c r="B59" s="137"/>
      <c r="C59" s="137"/>
      <c r="D59" s="137"/>
      <c r="E59" s="137"/>
      <c r="F59" s="137"/>
      <c r="G59" s="137"/>
      <c r="H59" s="137"/>
      <c r="I59" s="137"/>
      <c r="J59" s="137"/>
    </row>
    <row r="60" spans="2:10" ht="25.5" customHeight="1" x14ac:dyDescent="0.35">
      <c r="B60" s="137"/>
      <c r="C60" s="137"/>
      <c r="D60" s="137"/>
      <c r="E60" s="137"/>
      <c r="F60" s="137"/>
      <c r="G60" s="137"/>
      <c r="H60" s="137"/>
      <c r="I60" s="137"/>
      <c r="J60" s="137"/>
    </row>
    <row r="61" spans="2:10" ht="30.75" customHeight="1" x14ac:dyDescent="0.35">
      <c r="B61" s="137"/>
      <c r="C61" s="137"/>
      <c r="D61" s="137"/>
      <c r="E61" s="137"/>
      <c r="F61" s="137"/>
      <c r="G61" s="137"/>
      <c r="H61" s="137"/>
      <c r="I61" s="137"/>
      <c r="J61" s="137"/>
    </row>
    <row r="64" spans="2:10" ht="15" customHeight="1" x14ac:dyDescent="0.35">
      <c r="B64" s="98"/>
      <c r="C64" s="98"/>
      <c r="D64" s="98"/>
      <c r="E64" s="98"/>
      <c r="F64" s="98"/>
      <c r="G64" s="98"/>
      <c r="H64" s="98"/>
      <c r="I64" s="98"/>
      <c r="J64" s="98"/>
    </row>
    <row r="65" spans="2:10" x14ac:dyDescent="0.35">
      <c r="B65" s="98"/>
      <c r="C65" s="98"/>
      <c r="D65" s="98"/>
      <c r="E65" s="98"/>
      <c r="F65" s="98"/>
      <c r="G65" s="98"/>
      <c r="H65" s="98"/>
      <c r="I65" s="98"/>
      <c r="J65" s="98"/>
    </row>
    <row r="66" spans="2:10" x14ac:dyDescent="0.35">
      <c r="B66" s="98"/>
      <c r="C66" s="98"/>
      <c r="D66" s="98"/>
      <c r="E66" s="98"/>
      <c r="F66" s="98"/>
      <c r="G66" s="98"/>
      <c r="H66" s="98"/>
      <c r="I66" s="98"/>
      <c r="J66" s="98"/>
    </row>
    <row r="67" spans="2:10" x14ac:dyDescent="0.35">
      <c r="B67" s="98"/>
      <c r="C67" s="98"/>
      <c r="D67" s="98"/>
      <c r="E67" s="98"/>
      <c r="F67" s="98"/>
      <c r="G67" s="98"/>
      <c r="H67" s="98"/>
      <c r="I67" s="98"/>
      <c r="J67" s="98"/>
    </row>
  </sheetData>
  <mergeCells count="14">
    <mergeCell ref="B58:J61"/>
    <mergeCell ref="B2:J2"/>
    <mergeCell ref="B30:J33"/>
    <mergeCell ref="B35:J35"/>
    <mergeCell ref="B37:J37"/>
    <mergeCell ref="B15:E16"/>
    <mergeCell ref="B50:J57"/>
    <mergeCell ref="B7:J14"/>
    <mergeCell ref="B49:J49"/>
    <mergeCell ref="B39:J39"/>
    <mergeCell ref="B40:J47"/>
    <mergeCell ref="B23:J28"/>
    <mergeCell ref="B19:J22"/>
    <mergeCell ref="B18:J18"/>
  </mergeCells>
  <hyperlinks>
    <hyperlink ref="F16" r:id="rId1"/>
  </hyperlinks>
  <pageMargins left="1.0208333333333299" right="0.7" top="0.75" bottom="0.75" header="0.3" footer="0.3"/>
  <pageSetup scale="84" orientation="portrait" r:id="rId2"/>
  <headerFooter>
    <oddHeader>&amp;RNovember 23, 2016</oddHeader>
    <oddFooter>&amp;RIntroduction and Methodology, 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zoomScale="90" zoomScaleNormal="90" zoomScaleSheetLayoutView="75" zoomScalePageLayoutView="75" workbookViewId="0"/>
  </sheetViews>
  <sheetFormatPr defaultColWidth="8.75" defaultRowHeight="17.25" x14ac:dyDescent="0.35"/>
  <cols>
    <col min="2" max="2" width="38.5" customWidth="1"/>
    <col min="3" max="3" width="8.75" customWidth="1"/>
  </cols>
  <sheetData>
    <row r="1" spans="1:11" ht="18.600000000000001" x14ac:dyDescent="0.55000000000000004">
      <c r="A1" s="1" t="s">
        <v>1070</v>
      </c>
      <c r="B1" s="9"/>
      <c r="C1" s="31" t="s">
        <v>482</v>
      </c>
      <c r="D1" s="9" t="s">
        <v>483</v>
      </c>
      <c r="E1" s="9" t="s">
        <v>484</v>
      </c>
      <c r="F1" s="9" t="s">
        <v>485</v>
      </c>
      <c r="G1" s="9" t="s">
        <v>486</v>
      </c>
      <c r="H1" s="9" t="s">
        <v>487</v>
      </c>
      <c r="I1" s="9" t="s">
        <v>488</v>
      </c>
      <c r="J1" s="9" t="s">
        <v>489</v>
      </c>
      <c r="K1" s="9" t="s">
        <v>490</v>
      </c>
    </row>
    <row r="2" spans="1:11" ht="11.25" customHeight="1" x14ac:dyDescent="0.5">
      <c r="A2" s="10"/>
      <c r="C2" s="36"/>
    </row>
    <row r="3" spans="1:11" ht="18.600000000000001" x14ac:dyDescent="0.55000000000000004">
      <c r="A3" s="3" t="s">
        <v>1103</v>
      </c>
      <c r="C3" s="116">
        <f>data_births!C2</f>
        <v>9289</v>
      </c>
      <c r="D3" s="117">
        <f>data_births!D2</f>
        <v>1169.3019179</v>
      </c>
      <c r="E3" s="118">
        <f>data_births!E2</f>
        <v>609.20050650999997</v>
      </c>
      <c r="F3" s="118">
        <f>data_births!F2</f>
        <v>838.33892972000001</v>
      </c>
      <c r="G3" s="118">
        <f>data_births!G2</f>
        <v>1434.4507653000001</v>
      </c>
      <c r="H3" s="118">
        <f>data_births!H2</f>
        <v>1086.3806058</v>
      </c>
      <c r="I3" s="118">
        <f>data_births!I2</f>
        <v>1251.4430677</v>
      </c>
      <c r="J3" s="118">
        <f>data_births!J2</f>
        <v>1216.6934808999999</v>
      </c>
      <c r="K3" s="118">
        <f>data_births!K2</f>
        <v>1683.1907262</v>
      </c>
    </row>
    <row r="4" spans="1:11" ht="11.25" customHeight="1" x14ac:dyDescent="0.5">
      <c r="A4" s="10"/>
      <c r="C4" s="36"/>
    </row>
    <row r="5" spans="1:11" ht="18.600000000000001" x14ac:dyDescent="0.55000000000000004">
      <c r="A5" s="3" t="s">
        <v>1105</v>
      </c>
      <c r="B5" s="13"/>
      <c r="C5" s="53">
        <f>data_births!C3</f>
        <v>93.702228442000006</v>
      </c>
      <c r="D5" s="23">
        <f>data_births!D3</f>
        <v>83.045788569999999</v>
      </c>
      <c r="E5" s="23">
        <f>data_births!E3</f>
        <v>94.221351458000001</v>
      </c>
      <c r="F5" s="23">
        <f>data_births!F3</f>
        <v>98.329089077000006</v>
      </c>
      <c r="G5" s="23">
        <f>data_births!G3</f>
        <v>86.431274422000001</v>
      </c>
      <c r="H5" s="23">
        <f>data_births!H3</f>
        <v>94.390585685000005</v>
      </c>
      <c r="I5" s="23">
        <f>data_births!I3</f>
        <v>97.605390146999994</v>
      </c>
      <c r="J5" s="23">
        <f>data_births!J3</f>
        <v>97.616558978</v>
      </c>
      <c r="K5" s="23">
        <f>data_births!K3</f>
        <v>98.633547604</v>
      </c>
    </row>
    <row r="6" spans="1:11" ht="14.25" customHeight="1" x14ac:dyDescent="0.55000000000000004">
      <c r="A6" s="3"/>
      <c r="C6" s="48"/>
    </row>
    <row r="7" spans="1:11" ht="18.600000000000001" x14ac:dyDescent="0.55000000000000004">
      <c r="A7" s="3" t="s">
        <v>1106</v>
      </c>
      <c r="C7" s="48"/>
    </row>
    <row r="8" spans="1:11" ht="16.5" x14ac:dyDescent="0.5">
      <c r="A8" s="10"/>
      <c r="B8" s="119" t="s">
        <v>491</v>
      </c>
      <c r="C8" s="48">
        <f>data_births!C4</f>
        <v>29.997702206</v>
      </c>
      <c r="D8" s="22">
        <f>data_births!D4</f>
        <v>39.545448757000003</v>
      </c>
      <c r="E8" s="22">
        <f>data_births!E4</f>
        <v>63.050012326000001</v>
      </c>
      <c r="F8" s="22">
        <f>data_births!F4</f>
        <v>80.339663426000001</v>
      </c>
      <c r="G8" s="22">
        <f>data_births!G4</f>
        <v>23.040342497000001</v>
      </c>
      <c r="H8" s="22">
        <f>data_births!H4</f>
        <v>15.293415551000001</v>
      </c>
      <c r="I8" s="22">
        <f>data_births!I4</f>
        <v>52.177970420999998</v>
      </c>
      <c r="J8" s="22">
        <f>data_births!J4</f>
        <v>2.3573345942000001</v>
      </c>
      <c r="K8" s="22">
        <f>data_births!K4</f>
        <v>5.7222341086000004</v>
      </c>
    </row>
    <row r="9" spans="1:11" ht="16.5" x14ac:dyDescent="0.5">
      <c r="A9" s="10"/>
      <c r="B9" s="119" t="s">
        <v>494</v>
      </c>
      <c r="C9" s="48">
        <f>data_births!C6</f>
        <v>54.963235294</v>
      </c>
      <c r="D9" s="22">
        <f>data_births!D6</f>
        <v>27.500553497999999</v>
      </c>
      <c r="E9" s="22">
        <f>data_births!E6</f>
        <v>11.773240675</v>
      </c>
      <c r="F9" s="22">
        <f>data_births!F6</f>
        <v>3.4714122298999999</v>
      </c>
      <c r="G9" s="22">
        <f>data_births!G6</f>
        <v>48.074035228</v>
      </c>
      <c r="H9" s="22">
        <f>data_births!H6</f>
        <v>73.688917447999998</v>
      </c>
      <c r="I9" s="22">
        <f>data_births!I6</f>
        <v>35.791894480000003</v>
      </c>
      <c r="J9" s="22">
        <f>data_births!J6</f>
        <v>94.350847068999997</v>
      </c>
      <c r="K9" s="22">
        <f>data_births!K6</f>
        <v>91.032083717999996</v>
      </c>
    </row>
    <row r="10" spans="1:11" ht="16.5" x14ac:dyDescent="0.5">
      <c r="A10" s="10"/>
      <c r="B10" s="119" t="s">
        <v>493</v>
      </c>
      <c r="C10" s="48">
        <f>data_births!C7</f>
        <v>10.409007353</v>
      </c>
      <c r="D10" s="22">
        <f>data_births!D7</f>
        <v>27.244530978</v>
      </c>
      <c r="E10" s="22">
        <f>data_births!E7</f>
        <v>11.129333901000001</v>
      </c>
      <c r="F10" s="22">
        <f>data_births!F7</f>
        <v>6.4169852552000002</v>
      </c>
      <c r="G10" s="22">
        <f>data_births!G7</f>
        <v>25.438650375000002</v>
      </c>
      <c r="H10" s="22">
        <f>data_births!H7</f>
        <v>8.7512701008999993</v>
      </c>
      <c r="I10" s="22">
        <f>data_births!I7</f>
        <v>4.4657407203000004</v>
      </c>
      <c r="J10" s="22">
        <f>data_births!J7</f>
        <v>2.4450588433</v>
      </c>
      <c r="K10" s="22">
        <f>data_births!K7</f>
        <v>2.1649474757</v>
      </c>
    </row>
    <row r="11" spans="1:11" ht="16.5" x14ac:dyDescent="0.5">
      <c r="A11" s="10"/>
      <c r="B11" s="119" t="s">
        <v>787</v>
      </c>
      <c r="C11" s="48">
        <f>data_births!C5</f>
        <v>4.3313419118000001</v>
      </c>
      <c r="D11" s="22">
        <f>data_births!D5</f>
        <v>5.4005247481999996</v>
      </c>
      <c r="E11" s="22">
        <f>data_births!E5</f>
        <v>13.637059811</v>
      </c>
      <c r="F11" s="22">
        <f>data_births!F5</f>
        <v>9.4070496654000006</v>
      </c>
      <c r="G11" s="22">
        <f>data_births!G5</f>
        <v>2.9923321282000002</v>
      </c>
      <c r="H11" s="22">
        <f>data_births!H5</f>
        <v>1.9738398493</v>
      </c>
      <c r="I11" s="22">
        <f>data_births!I5</f>
        <v>7.3187898579999997</v>
      </c>
      <c r="J11" s="22">
        <f>data_births!J5</f>
        <v>0.59254866039999998</v>
      </c>
      <c r="K11" s="22">
        <f>data_births!K5</f>
        <v>0.90119192790000002</v>
      </c>
    </row>
    <row r="12" spans="1:11" ht="16.5" x14ac:dyDescent="0.5">
      <c r="A12" s="10"/>
      <c r="B12" s="119" t="s">
        <v>788</v>
      </c>
      <c r="C12" s="48">
        <f>data_births!C8</f>
        <v>0.29871323529999999</v>
      </c>
      <c r="D12" s="22">
        <f>data_births!D8</f>
        <v>0.3089420182</v>
      </c>
      <c r="E12" s="22">
        <f>data_births!E8</f>
        <v>0.4103532869</v>
      </c>
      <c r="F12" s="22">
        <f>data_births!F8</f>
        <v>0.36488942299999999</v>
      </c>
      <c r="G12" s="22">
        <f>data_births!G8</f>
        <v>0.45463977230000002</v>
      </c>
      <c r="H12" s="22">
        <f>data_births!H8</f>
        <v>0.29255705119999997</v>
      </c>
      <c r="I12" s="22">
        <f>data_births!I8</f>
        <v>0.24560452050000001</v>
      </c>
      <c r="J12" s="22">
        <f>data_births!J8</f>
        <v>0.2542108327</v>
      </c>
      <c r="K12" s="22">
        <f>data_births!K8</f>
        <v>0.17954276929999999</v>
      </c>
    </row>
    <row r="13" spans="1:11" ht="16.5" x14ac:dyDescent="0.5">
      <c r="A13" s="10"/>
      <c r="C13" s="36"/>
    </row>
    <row r="14" spans="1:11" s="13" customFormat="1" ht="18.600000000000001" x14ac:dyDescent="0.55000000000000004">
      <c r="A14" s="3" t="s">
        <v>1109</v>
      </c>
      <c r="C14" s="52"/>
      <c r="D14" s="29"/>
      <c r="E14" s="29"/>
      <c r="F14" s="29"/>
      <c r="G14" s="29"/>
      <c r="H14" s="29"/>
      <c r="I14" s="29"/>
      <c r="J14" s="29"/>
      <c r="K14" s="29"/>
    </row>
    <row r="15" spans="1:11" ht="16.5" customHeight="1" x14ac:dyDescent="0.55000000000000004">
      <c r="A15" s="3"/>
      <c r="B15" t="s">
        <v>507</v>
      </c>
      <c r="C15" s="48">
        <f>data_births!C9</f>
        <v>10.166935918</v>
      </c>
      <c r="D15" s="22">
        <f>data_births!D9</f>
        <v>8.7208183089000002</v>
      </c>
      <c r="E15" s="22">
        <f>data_births!E9</f>
        <v>8.5029789098999995</v>
      </c>
      <c r="F15" s="22">
        <f>data_births!F9</f>
        <v>7.1230500558000003</v>
      </c>
      <c r="G15" s="22">
        <f>data_births!G9</f>
        <v>7.2409610662999997</v>
      </c>
      <c r="H15" s="22">
        <f>data_births!H9</f>
        <v>10.570491421</v>
      </c>
      <c r="I15" s="22">
        <f>data_births!I9</f>
        <v>9.7621587128999998</v>
      </c>
      <c r="J15" s="22">
        <f>data_births!J9</f>
        <v>14.160445313</v>
      </c>
      <c r="K15" s="22">
        <f>data_births!K9</f>
        <v>12.933295978</v>
      </c>
    </row>
    <row r="16" spans="1:11" ht="16.5" x14ac:dyDescent="0.5">
      <c r="A16" s="10"/>
      <c r="B16" t="s">
        <v>491</v>
      </c>
      <c r="C16" s="48">
        <f>data_births!C10</f>
        <v>6.0513213327999997</v>
      </c>
      <c r="D16" s="22">
        <f>data_births!D10</f>
        <v>7.1943422928</v>
      </c>
      <c r="E16" s="22">
        <f>data_births!E10</f>
        <v>7.8771812884000001</v>
      </c>
      <c r="F16" s="22">
        <f>data_births!F10</f>
        <v>6.3524720780999999</v>
      </c>
      <c r="G16" s="22">
        <f>data_births!G10</f>
        <v>3.0796760447999998</v>
      </c>
      <c r="H16" s="22">
        <f>data_births!H10</f>
        <v>7.6168252966000001</v>
      </c>
      <c r="I16" s="22">
        <f>data_births!I10</f>
        <v>5.6567830725999997</v>
      </c>
      <c r="J16" s="22">
        <f>data_births!J10</f>
        <v>7.1419060244999999</v>
      </c>
      <c r="K16" s="22">
        <f>data_births!K10</f>
        <v>1.0526315789</v>
      </c>
    </row>
    <row r="17" spans="1:11" ht="16.5" x14ac:dyDescent="0.5">
      <c r="A17" s="10"/>
      <c r="B17" t="s">
        <v>494</v>
      </c>
      <c r="C17" s="48">
        <f>data_births!C11</f>
        <v>13.129834832</v>
      </c>
      <c r="D17" s="22">
        <f>data_births!D11</f>
        <v>13.211334273</v>
      </c>
      <c r="E17" s="22">
        <f>data_births!E11</f>
        <v>15.658307127</v>
      </c>
      <c r="F17" s="22">
        <f>data_births!F11</f>
        <v>9.5283444097000007</v>
      </c>
      <c r="G17" s="22">
        <f>data_births!G11</f>
        <v>9.4413876239000007</v>
      </c>
      <c r="H17" s="22">
        <f>data_births!H11</f>
        <v>10.838040787000001</v>
      </c>
      <c r="I17" s="22">
        <f>data_births!I11</f>
        <v>16.566260400000001</v>
      </c>
      <c r="J17" s="22">
        <f>data_births!J11</f>
        <v>14.036201995000001</v>
      </c>
      <c r="K17" s="22">
        <f>data_births!K11</f>
        <v>14.007223477</v>
      </c>
    </row>
    <row r="18" spans="1:11" ht="16.5" x14ac:dyDescent="0.5">
      <c r="A18" s="10"/>
      <c r="B18" t="s">
        <v>493</v>
      </c>
      <c r="C18" s="48">
        <f>data_births!C13</f>
        <v>7.5055187637999996</v>
      </c>
      <c r="D18" s="22">
        <f>data_births!D13</f>
        <v>8.6750101174999994</v>
      </c>
      <c r="E18" s="22">
        <f>data_births!E13</f>
        <v>3.3422880719000001</v>
      </c>
      <c r="F18" s="22">
        <f>data_births!F13</f>
        <v>13.920041107999999</v>
      </c>
      <c r="G18" s="22">
        <f>data_births!G13</f>
        <v>6.5431875133000004</v>
      </c>
      <c r="H18" s="22">
        <f>data_births!H13</f>
        <v>6.7411223332999999</v>
      </c>
      <c r="I18" s="22">
        <f>data_births!I13</f>
        <v>7.0852865487000001</v>
      </c>
      <c r="J18" s="22">
        <f>data_births!J13</f>
        <v>17.217734763999999</v>
      </c>
      <c r="K18" s="22">
        <f>data_births!K13</f>
        <v>0</v>
      </c>
    </row>
    <row r="19" spans="1:11" ht="16.5" x14ac:dyDescent="0.5">
      <c r="A19" s="10"/>
      <c r="B19" t="s">
        <v>787</v>
      </c>
      <c r="C19" s="48">
        <f>data_births!C15</f>
        <v>7.4270557028999997</v>
      </c>
      <c r="D19" s="22">
        <f>data_births!D15</f>
        <v>3.8665839000000002</v>
      </c>
      <c r="E19" s="22">
        <f>data_births!E15</f>
        <v>8.1192068978999998</v>
      </c>
      <c r="F19" s="22">
        <f>data_births!F15</f>
        <v>9.6510768723000009</v>
      </c>
      <c r="G19" s="22">
        <f>data_births!G15</f>
        <v>13.91030902</v>
      </c>
      <c r="H19" s="22">
        <f>data_births!H15</f>
        <v>9.8811478658999992</v>
      </c>
      <c r="I19" s="22">
        <f>data_births!I15</f>
        <v>5.5620069493999997</v>
      </c>
      <c r="J19" s="22">
        <f>data_births!J15</f>
        <v>0</v>
      </c>
      <c r="K19" s="22">
        <f>data_births!K15</f>
        <v>0</v>
      </c>
    </row>
    <row r="20" spans="1:11" ht="16.5" x14ac:dyDescent="0.5">
      <c r="A20" s="10"/>
      <c r="C20" s="44"/>
      <c r="D20" s="16"/>
      <c r="E20" s="16"/>
      <c r="F20" s="16"/>
      <c r="G20" s="16"/>
      <c r="H20" s="16"/>
      <c r="I20" s="16"/>
      <c r="J20" s="16"/>
      <c r="K20" s="16"/>
    </row>
    <row r="21" spans="1:11" ht="18.600000000000001" x14ac:dyDescent="0.55000000000000004">
      <c r="A21" s="3" t="s">
        <v>1095</v>
      </c>
      <c r="C21" s="40"/>
      <c r="D21" s="16"/>
      <c r="E21" s="16"/>
      <c r="F21" s="16"/>
      <c r="G21" s="16"/>
      <c r="H21" s="16"/>
      <c r="I21" s="16"/>
      <c r="J21" s="16"/>
      <c r="K21" s="16"/>
    </row>
    <row r="22" spans="1:11" ht="16.5" x14ac:dyDescent="0.5">
      <c r="A22" s="10"/>
      <c r="B22" t="s">
        <v>498</v>
      </c>
      <c r="C22" s="41">
        <f>data_births!C14</f>
        <v>-13.17502872</v>
      </c>
      <c r="D22" s="17">
        <f>data_births!D14</f>
        <v>-6.941221927</v>
      </c>
      <c r="E22" s="17" t="str">
        <f>data_births!E14</f>
        <v>N/A</v>
      </c>
      <c r="F22" s="17">
        <f>data_births!F14</f>
        <v>-4.162332503</v>
      </c>
      <c r="G22" s="17">
        <f>data_births!G14</f>
        <v>-1.551306429</v>
      </c>
      <c r="H22" s="17">
        <f>data_births!H14</f>
        <v>-0.6190213</v>
      </c>
      <c r="I22" s="17">
        <f>data_births!I14</f>
        <v>-0.56400678900000001</v>
      </c>
      <c r="J22" s="17">
        <f>data_births!J14</f>
        <v>-3.24270689</v>
      </c>
      <c r="K22" s="17" t="str">
        <f>data_births!K14</f>
        <v>N/A</v>
      </c>
    </row>
    <row r="23" spans="1:11" ht="16.5" x14ac:dyDescent="0.5">
      <c r="A23" s="10"/>
      <c r="B23" t="s">
        <v>499</v>
      </c>
      <c r="C23" s="41">
        <f>data_births!C12</f>
        <v>-338.56530070000002</v>
      </c>
      <c r="D23" s="17">
        <f>data_births!D12</f>
        <v>-19.120512000000002</v>
      </c>
      <c r="E23" s="17">
        <f>data_births!E12</f>
        <v>-6.4922129359999996</v>
      </c>
      <c r="F23" s="17">
        <f>data_births!F12</f>
        <v>-0.99498242999999997</v>
      </c>
      <c r="G23" s="17">
        <f>data_births!G12</f>
        <v>-20.205766560000001</v>
      </c>
      <c r="H23" s="17">
        <f>data_births!H12</f>
        <v>-36.1701938</v>
      </c>
      <c r="I23" s="17">
        <f>data_births!I12</f>
        <v>-45.865045549999998</v>
      </c>
      <c r="J23" s="17">
        <f>data_births!J12</f>
        <v>-89.478544069999998</v>
      </c>
      <c r="K23" s="17">
        <f>data_births!K12</f>
        <v>-120.2380433</v>
      </c>
    </row>
    <row r="24" spans="1:11" ht="16.5" x14ac:dyDescent="0.5">
      <c r="A24" s="10"/>
      <c r="B24" t="s">
        <v>787</v>
      </c>
      <c r="C24" s="41">
        <f>data_births!C16</f>
        <v>-5.186518575</v>
      </c>
      <c r="D24" s="17" t="str">
        <f>data_births!D16</f>
        <v>N/A</v>
      </c>
      <c r="E24" s="17">
        <f>data_births!E16</f>
        <v>-1.6186644619999999</v>
      </c>
      <c r="F24" s="17">
        <f>data_births!F16</f>
        <v>-2.7914387010000001</v>
      </c>
      <c r="G24" s="17">
        <f>data_births!G16</f>
        <v>-2.915633739</v>
      </c>
      <c r="H24" s="17">
        <f>data_births!H16</f>
        <v>-0.77517846800000001</v>
      </c>
      <c r="I24" s="17" t="str">
        <f>data_births!I16</f>
        <v>N/A</v>
      </c>
      <c r="J24" s="17" t="str">
        <f>data_births!J16</f>
        <v>N/A</v>
      </c>
      <c r="K24" s="17" t="str">
        <f>data_births!K16</f>
        <v>N/A</v>
      </c>
    </row>
    <row r="25" spans="1:11" ht="16.5" x14ac:dyDescent="0.5">
      <c r="A25" s="10"/>
      <c r="C25" s="40"/>
      <c r="D25" s="16"/>
      <c r="E25" s="16"/>
      <c r="F25" s="16"/>
      <c r="G25" s="16"/>
      <c r="H25" s="16"/>
      <c r="I25" s="16"/>
      <c r="J25" s="16"/>
      <c r="K25" s="16"/>
    </row>
    <row r="26" spans="1:11" ht="15" customHeight="1" x14ac:dyDescent="0.5">
      <c r="A26" s="10"/>
      <c r="B26" s="148" t="s">
        <v>1118</v>
      </c>
      <c r="C26" s="148"/>
      <c r="D26" s="148"/>
      <c r="E26" s="148"/>
      <c r="F26" s="16"/>
      <c r="G26" s="16"/>
      <c r="H26" s="16"/>
      <c r="I26" s="16"/>
      <c r="J26" s="16"/>
      <c r="K26" s="16"/>
    </row>
    <row r="27" spans="1:11" ht="16.5" x14ac:dyDescent="0.5">
      <c r="A27" s="10"/>
      <c r="C27" s="40"/>
      <c r="D27" s="16"/>
      <c r="E27" s="16"/>
      <c r="F27" s="16"/>
      <c r="G27" s="16"/>
      <c r="H27" s="16"/>
      <c r="I27" s="16"/>
      <c r="J27" s="16"/>
      <c r="K27" s="16"/>
    </row>
    <row r="28" spans="1:11" ht="18.600000000000001" x14ac:dyDescent="0.55000000000000004">
      <c r="A28" s="3" t="s">
        <v>1108</v>
      </c>
      <c r="C28" s="40"/>
      <c r="D28" s="16"/>
      <c r="E28" s="16"/>
      <c r="F28" s="16"/>
      <c r="G28" s="16"/>
      <c r="H28" s="16"/>
      <c r="I28" s="16"/>
      <c r="J28" s="16"/>
      <c r="K28" s="16"/>
    </row>
    <row r="29" spans="1:11" ht="16.5" customHeight="1" x14ac:dyDescent="0.55000000000000004">
      <c r="A29" s="3"/>
      <c r="B29" t="s">
        <v>507</v>
      </c>
      <c r="C29" s="53">
        <f>data_births!C17</f>
        <v>62.783118788000003</v>
      </c>
      <c r="D29" s="23">
        <f>data_births!D17</f>
        <v>64.848653573000007</v>
      </c>
      <c r="E29" s="23">
        <f>data_births!E17</f>
        <v>74.774287771000004</v>
      </c>
      <c r="F29" s="23">
        <f>data_births!F17</f>
        <v>80.804747683000002</v>
      </c>
      <c r="G29" s="23">
        <f>data_births!G17</f>
        <v>59.753083707000002</v>
      </c>
      <c r="H29" s="23">
        <f>data_births!H17</f>
        <v>57.694157015999998</v>
      </c>
      <c r="I29" s="23">
        <f>data_births!I17</f>
        <v>73.035906890999996</v>
      </c>
      <c r="J29" s="23">
        <f>data_births!J17</f>
        <v>47.850358354999997</v>
      </c>
      <c r="K29" s="23">
        <f>data_births!K17</f>
        <v>52.549456339999999</v>
      </c>
    </row>
    <row r="30" spans="1:11" ht="16.5" customHeight="1" x14ac:dyDescent="0.55000000000000004">
      <c r="A30" s="3"/>
      <c r="B30" t="s">
        <v>491</v>
      </c>
      <c r="C30" s="53">
        <f>data_births!C18</f>
        <v>83.160621762000005</v>
      </c>
      <c r="D30" s="23">
        <f>data_births!D18</f>
        <v>80.851099512000005</v>
      </c>
      <c r="E30" s="23">
        <f>data_births!E18</f>
        <v>81.137212730000002</v>
      </c>
      <c r="F30" s="23">
        <f>data_births!F18</f>
        <v>83.635635643000001</v>
      </c>
      <c r="G30" s="23">
        <f>data_births!G18</f>
        <v>81.932995570000003</v>
      </c>
      <c r="H30" s="23">
        <f>data_births!H18</f>
        <v>83.294274048000005</v>
      </c>
      <c r="I30" s="23">
        <f>data_births!I18</f>
        <v>86.794272153999998</v>
      </c>
      <c r="J30" s="23">
        <f>data_births!J18</f>
        <v>68.750161822999999</v>
      </c>
      <c r="K30" s="23">
        <f>data_births!K18</f>
        <v>71.428571429000002</v>
      </c>
    </row>
    <row r="31" spans="1:11" ht="16.5" x14ac:dyDescent="0.5">
      <c r="A31" s="10"/>
      <c r="B31" t="s">
        <v>494</v>
      </c>
      <c r="C31" s="53">
        <f>data_births!C19</f>
        <v>50.322143099000002</v>
      </c>
      <c r="D31" s="23">
        <f>data_births!D19</f>
        <v>41.826434308000003</v>
      </c>
      <c r="E31" s="23">
        <f>data_births!E19</f>
        <v>56.294958110000003</v>
      </c>
      <c r="F31" s="23">
        <f>data_births!F19</f>
        <v>65.228974894000004</v>
      </c>
      <c r="G31" s="23">
        <f>data_births!G19</f>
        <v>45.957021673</v>
      </c>
      <c r="H31" s="23">
        <f>data_births!H19</f>
        <v>52.249577688999999</v>
      </c>
      <c r="I31" s="23">
        <f>data_births!I19</f>
        <v>55.612031277</v>
      </c>
      <c r="J31" s="23">
        <f>data_births!J19</f>
        <v>46.642311800999998</v>
      </c>
      <c r="K31" s="23">
        <f>data_births!K19</f>
        <v>52.702158365999999</v>
      </c>
    </row>
    <row r="32" spans="1:11" ht="16.5" x14ac:dyDescent="0.5">
      <c r="A32" s="10"/>
      <c r="B32" t="s">
        <v>493</v>
      </c>
      <c r="C32" s="53">
        <f>data_births!C21</f>
        <v>56.601123596000001</v>
      </c>
      <c r="D32" s="23">
        <f>data_births!D21</f>
        <v>55.369272615</v>
      </c>
      <c r="E32" s="23">
        <f>data_births!E21</f>
        <v>60.156345858000002</v>
      </c>
      <c r="F32" s="23">
        <f>data_births!F21</f>
        <v>65.490614269999995</v>
      </c>
      <c r="G32" s="23">
        <f>data_births!G21</f>
        <v>56.120116471999999</v>
      </c>
      <c r="H32" s="23">
        <f>data_births!H21</f>
        <v>55.215432577999998</v>
      </c>
      <c r="I32" s="23">
        <f>data_births!I21</f>
        <v>60.601191991</v>
      </c>
      <c r="J32" s="23">
        <f>data_births!J21</f>
        <v>54.159204242999998</v>
      </c>
      <c r="K32" s="23">
        <f>data_births!K21</f>
        <v>45.438582488999998</v>
      </c>
    </row>
    <row r="33" spans="1:11" ht="16.5" x14ac:dyDescent="0.5">
      <c r="A33" s="10"/>
      <c r="B33" t="s">
        <v>787</v>
      </c>
      <c r="C33" s="53">
        <f>data_births!C23</f>
        <v>67.692307692</v>
      </c>
      <c r="D33" s="23">
        <f>data_births!D23</f>
        <v>66.527699569999996</v>
      </c>
      <c r="E33" s="23">
        <f>data_births!E23</f>
        <v>70.808369763000002</v>
      </c>
      <c r="F33" s="23">
        <f>data_births!F23</f>
        <v>71.880840633999995</v>
      </c>
      <c r="G33" s="23">
        <f>data_births!G23</f>
        <v>74.431595919000003</v>
      </c>
      <c r="H33" s="23">
        <f>data_births!H23</f>
        <v>50.313030752000003</v>
      </c>
      <c r="I33" s="23">
        <f>data_births!I23</f>
        <v>63.713735968999998</v>
      </c>
      <c r="J33" s="23" t="str">
        <f>data_births!J23</f>
        <v>S</v>
      </c>
      <c r="K33" s="23" t="str">
        <f>data_births!K23</f>
        <v>S</v>
      </c>
    </row>
    <row r="34" spans="1:11" ht="16.5" x14ac:dyDescent="0.5">
      <c r="A34" s="10"/>
      <c r="C34" s="135"/>
      <c r="D34" s="23"/>
      <c r="E34" s="23"/>
      <c r="F34" s="23"/>
      <c r="G34" s="23"/>
      <c r="H34" s="23"/>
      <c r="I34" s="23"/>
      <c r="J34" s="23"/>
      <c r="K34" s="23"/>
    </row>
    <row r="35" spans="1:11" ht="16.5" x14ac:dyDescent="0.5">
      <c r="A35" s="10"/>
      <c r="B35" s="120" t="s">
        <v>1117</v>
      </c>
      <c r="C35" s="135"/>
      <c r="D35" s="23"/>
      <c r="E35" s="23"/>
      <c r="F35" s="23"/>
      <c r="G35" s="23"/>
      <c r="H35" s="23"/>
      <c r="I35" s="23"/>
      <c r="J35" s="23"/>
      <c r="K35" s="23"/>
    </row>
    <row r="36" spans="1:11" ht="16.5" x14ac:dyDescent="0.5">
      <c r="A36" s="10"/>
      <c r="C36" s="135"/>
      <c r="D36" s="23"/>
      <c r="E36" s="23"/>
      <c r="F36" s="23"/>
      <c r="G36" s="23"/>
      <c r="H36" s="23"/>
      <c r="I36" s="23"/>
      <c r="J36" s="23"/>
      <c r="K36" s="23"/>
    </row>
    <row r="37" spans="1:11" ht="16.5" x14ac:dyDescent="0.5">
      <c r="A37" s="120" t="s">
        <v>1104</v>
      </c>
      <c r="B37" s="120"/>
      <c r="C37" s="121"/>
      <c r="D37" s="122"/>
      <c r="E37" s="122"/>
      <c r="F37" s="122"/>
      <c r="G37" s="23"/>
      <c r="H37" s="23"/>
      <c r="I37" s="23"/>
      <c r="J37" s="23"/>
      <c r="K37" s="23"/>
    </row>
    <row r="38" spans="1:11" ht="16.5" x14ac:dyDescent="0.5">
      <c r="A38" s="10"/>
      <c r="C38" s="44"/>
      <c r="D38" s="16"/>
      <c r="E38" s="16"/>
      <c r="F38" s="16"/>
      <c r="G38" s="16"/>
      <c r="H38" s="16"/>
      <c r="I38" s="16"/>
      <c r="J38" s="16"/>
      <c r="K38" s="16"/>
    </row>
    <row r="39" spans="1:11" ht="19.5" x14ac:dyDescent="0.4">
      <c r="A39" s="3" t="s">
        <v>1096</v>
      </c>
      <c r="C39" s="40"/>
      <c r="D39" s="16"/>
      <c r="E39" s="16"/>
      <c r="F39" s="16"/>
      <c r="G39" s="16"/>
      <c r="H39" s="16"/>
      <c r="I39" s="16"/>
      <c r="J39" s="16"/>
      <c r="K39" s="16"/>
    </row>
    <row r="40" spans="1:11" x14ac:dyDescent="0.35">
      <c r="A40" s="10"/>
      <c r="B40" t="s">
        <v>498</v>
      </c>
      <c r="C40" s="41">
        <f>data_births!C22</f>
        <v>189.10362694</v>
      </c>
      <c r="D40" s="17">
        <f>data_births!D22</f>
        <v>62.420809120999998</v>
      </c>
      <c r="E40" s="17">
        <f>data_births!E22</f>
        <v>10.830989346999999</v>
      </c>
      <c r="F40" s="17">
        <f>data_births!F22</f>
        <v>6.4342241995</v>
      </c>
      <c r="G40" s="17">
        <f>data_births!G22</f>
        <v>69.286247298000006</v>
      </c>
      <c r="H40" s="17">
        <f>data_births!H22</f>
        <v>18.719744853000002</v>
      </c>
      <c r="I40" s="17">
        <f>data_births!I22</f>
        <v>10.305324753000001</v>
      </c>
      <c r="J40" s="17">
        <f>data_births!J22</f>
        <v>6.9713842210000001</v>
      </c>
      <c r="K40" s="17">
        <f>data_births!K22</f>
        <v>4.1349031501000004</v>
      </c>
    </row>
    <row r="41" spans="1:11" x14ac:dyDescent="0.35">
      <c r="A41" s="10"/>
      <c r="B41" t="s">
        <v>499</v>
      </c>
      <c r="C41" s="41">
        <f>data_births!C20</f>
        <v>968.40673575000005</v>
      </c>
      <c r="D41" s="17">
        <f>data_births!D20</f>
        <v>61.084762699999999</v>
      </c>
      <c r="E41" s="17">
        <f>data_births!E20</f>
        <v>13.254161956000001</v>
      </c>
      <c r="F41" s="17">
        <f>data_births!F20</f>
        <v>3.6316276169999999</v>
      </c>
      <c r="G41" s="17">
        <f>data_births!G20</f>
        <v>126.63806667999999</v>
      </c>
      <c r="H41" s="17">
        <f>data_births!H20</f>
        <v>135.97819394000001</v>
      </c>
      <c r="I41" s="17">
        <f>data_births!I20</f>
        <v>77.249201081999999</v>
      </c>
      <c r="J41" s="17">
        <f>data_births!J20</f>
        <v>250.88902103999999</v>
      </c>
      <c r="K41" s="17">
        <f>data_births!K20</f>
        <v>299.68170072999999</v>
      </c>
    </row>
    <row r="42" spans="1:11" x14ac:dyDescent="0.35">
      <c r="A42" s="10"/>
      <c r="B42" t="s">
        <v>787</v>
      </c>
      <c r="C42" s="41">
        <f>data_births!C23</f>
        <v>67.692307692</v>
      </c>
      <c r="D42" s="17">
        <f>data_births!D23</f>
        <v>66.527699569999996</v>
      </c>
      <c r="E42" s="17">
        <f>data_births!E23</f>
        <v>70.808369763000002</v>
      </c>
      <c r="F42" s="17">
        <f>data_births!F23</f>
        <v>71.880840633999995</v>
      </c>
      <c r="G42" s="17">
        <f>data_births!G23</f>
        <v>74.431595919000003</v>
      </c>
      <c r="H42" s="17">
        <f>data_births!H23</f>
        <v>50.313030752000003</v>
      </c>
      <c r="I42" s="17">
        <f>data_births!I23</f>
        <v>63.713735968999998</v>
      </c>
      <c r="J42" s="17" t="str">
        <f>data_births!J23</f>
        <v>S</v>
      </c>
      <c r="K42" s="17" t="str">
        <f>data_births!K23</f>
        <v>S</v>
      </c>
    </row>
    <row r="43" spans="1:11" x14ac:dyDescent="0.35">
      <c r="A43" s="10"/>
      <c r="C43" s="42"/>
      <c r="D43" s="18"/>
      <c r="E43" s="18"/>
      <c r="F43" s="18"/>
      <c r="G43" s="18"/>
      <c r="H43" s="18"/>
      <c r="I43" s="18"/>
      <c r="J43" s="18"/>
      <c r="K43" s="18"/>
    </row>
    <row r="44" spans="1:11" x14ac:dyDescent="0.35">
      <c r="A44" s="10"/>
      <c r="B44" s="120" t="s">
        <v>1117</v>
      </c>
      <c r="C44" s="42"/>
      <c r="D44" s="18"/>
      <c r="E44" s="18"/>
      <c r="F44" s="18"/>
      <c r="G44" s="18"/>
      <c r="H44" s="18"/>
      <c r="I44" s="18"/>
      <c r="J44" s="18"/>
      <c r="K44" s="18"/>
    </row>
    <row r="45" spans="1:11" x14ac:dyDescent="0.35">
      <c r="A45" s="10"/>
      <c r="C45" s="42"/>
      <c r="D45" s="18"/>
      <c r="E45" s="18"/>
      <c r="F45" s="18"/>
      <c r="G45" s="18"/>
      <c r="H45" s="18"/>
      <c r="I45" s="18"/>
      <c r="J45" s="18"/>
      <c r="K45" s="18"/>
    </row>
    <row r="46" spans="1:11" ht="19.5" x14ac:dyDescent="0.4">
      <c r="A46" s="3" t="s">
        <v>1107</v>
      </c>
      <c r="C46" s="40"/>
      <c r="D46" s="16"/>
      <c r="E46" s="16"/>
      <c r="F46" s="16"/>
      <c r="G46" s="16"/>
      <c r="H46" s="16"/>
      <c r="I46" s="16"/>
      <c r="J46" s="16"/>
      <c r="K46" s="16"/>
    </row>
    <row r="47" spans="1:11" ht="16.5" customHeight="1" x14ac:dyDescent="0.4">
      <c r="A47" s="3"/>
      <c r="B47" s="30" t="s">
        <v>507</v>
      </c>
      <c r="C47" s="48">
        <f>data_births!C25</f>
        <v>9.7750026913999992</v>
      </c>
      <c r="D47" s="123">
        <f>data_births!D25</f>
        <v>5.5431505505000001</v>
      </c>
      <c r="E47" s="123">
        <f>data_births!E25</f>
        <v>1.6004991089</v>
      </c>
      <c r="F47" s="123">
        <f>data_births!F25</f>
        <v>4.3337138400000003E-2</v>
      </c>
      <c r="G47" s="123">
        <f>data_births!G25</f>
        <v>6.5974162505000002</v>
      </c>
      <c r="H47" s="123">
        <f>data_births!H25</f>
        <v>11.876666119999999</v>
      </c>
      <c r="I47" s="123">
        <f>data_births!I25</f>
        <v>6.1855484083999999</v>
      </c>
      <c r="J47" s="123">
        <f>data_births!J25</f>
        <v>18.521150294000002</v>
      </c>
      <c r="K47" s="123">
        <f>data_births!K25</f>
        <v>18.218585603000001</v>
      </c>
    </row>
    <row r="48" spans="1:11" ht="16.5" customHeight="1" x14ac:dyDescent="0.4">
      <c r="A48" s="3"/>
      <c r="B48" s="30" t="s">
        <v>491</v>
      </c>
      <c r="C48" s="48">
        <f>data_births!C26</f>
        <v>0.1914975105</v>
      </c>
      <c r="D48" s="22">
        <f>data_births!D26</f>
        <v>0</v>
      </c>
      <c r="E48" s="22">
        <f>data_births!E26</f>
        <v>0.2763154947</v>
      </c>
      <c r="F48" s="22">
        <f>data_births!F26</f>
        <v>0</v>
      </c>
      <c r="G48" s="22">
        <f>data_births!G26</f>
        <v>0</v>
      </c>
      <c r="H48" s="22">
        <f>data_births!H26</f>
        <v>0.63765361470000004</v>
      </c>
      <c r="I48" s="22">
        <f>data_births!I26</f>
        <v>0</v>
      </c>
      <c r="J48" s="22">
        <f>data_births!J26</f>
        <v>0</v>
      </c>
      <c r="K48" s="22">
        <f>data_births!K26</f>
        <v>3.1578947367999999</v>
      </c>
    </row>
    <row r="49" spans="1:11" x14ac:dyDescent="0.35">
      <c r="A49" s="10"/>
      <c r="B49" s="30" t="s">
        <v>494</v>
      </c>
      <c r="C49" s="48">
        <f>data_births!C27</f>
        <v>16.053511705999998</v>
      </c>
      <c r="D49" s="22">
        <f>data_births!D27</f>
        <v>9.6621287068000008</v>
      </c>
      <c r="E49" s="22">
        <f>data_births!E27</f>
        <v>7.0292783094000004</v>
      </c>
      <c r="F49" s="22">
        <f>data_births!F27</f>
        <v>1.2696149438</v>
      </c>
      <c r="G49" s="22">
        <f>data_births!G27</f>
        <v>7.4890170837000003</v>
      </c>
      <c r="H49" s="22">
        <f>data_births!H27</f>
        <v>14.957696545999999</v>
      </c>
      <c r="I49" s="22">
        <f>data_births!I27</f>
        <v>15.879269303999999</v>
      </c>
      <c r="J49" s="22">
        <f>data_births!J27</f>
        <v>19.306237500999998</v>
      </c>
      <c r="K49" s="22">
        <f>data_births!K27</f>
        <v>19.430446393</v>
      </c>
    </row>
    <row r="50" spans="1:11" x14ac:dyDescent="0.35">
      <c r="A50" s="10"/>
      <c r="B50" s="30" t="s">
        <v>493</v>
      </c>
      <c r="C50" s="48">
        <f>data_births!C29</f>
        <v>8.3885209713000002</v>
      </c>
      <c r="D50" s="22">
        <f>data_births!D29</f>
        <v>7.5597317368999999</v>
      </c>
      <c r="E50" s="22">
        <f>data_births!E29</f>
        <v>3.1307705391999998</v>
      </c>
      <c r="F50" s="22">
        <f>data_births!F29</f>
        <v>0</v>
      </c>
      <c r="G50" s="22">
        <f>data_births!G29</f>
        <v>10.780236468</v>
      </c>
      <c r="H50" s="22">
        <f>data_births!H29</f>
        <v>7.8003891050999998</v>
      </c>
      <c r="I50" s="22">
        <f>data_births!I29</f>
        <v>9.1662479578999996</v>
      </c>
      <c r="J50" s="22">
        <f>data_births!J29</f>
        <v>20.661281716000001</v>
      </c>
      <c r="K50" s="22">
        <f>data_births!K29</f>
        <v>5.5644807944999997</v>
      </c>
    </row>
    <row r="51" spans="1:11" x14ac:dyDescent="0.35">
      <c r="A51" s="10"/>
      <c r="B51" s="30" t="s">
        <v>787</v>
      </c>
      <c r="C51" s="48">
        <f>data_births!C31</f>
        <v>0.79575596820000005</v>
      </c>
      <c r="D51" s="22">
        <f>data_births!D31</f>
        <v>0</v>
      </c>
      <c r="E51" s="22">
        <f>data_births!E31</f>
        <v>0</v>
      </c>
      <c r="F51" s="22">
        <f>data_births!F31</f>
        <v>0</v>
      </c>
      <c r="G51" s="22">
        <f>data_births!G31</f>
        <v>0</v>
      </c>
      <c r="H51" s="22">
        <f>data_births!H31</f>
        <v>9.8811478658999992</v>
      </c>
      <c r="I51" s="22">
        <f>data_births!I31</f>
        <v>0</v>
      </c>
      <c r="J51" s="22">
        <f>data_births!J31</f>
        <v>0</v>
      </c>
      <c r="K51" s="22">
        <f>data_births!K31</f>
        <v>6.6838196597000001</v>
      </c>
    </row>
    <row r="52" spans="1:11" x14ac:dyDescent="0.35">
      <c r="A52" s="10"/>
      <c r="C52" s="44"/>
      <c r="D52" s="16"/>
      <c r="E52" s="16"/>
      <c r="F52" s="16"/>
      <c r="G52" s="16"/>
      <c r="H52" s="16"/>
      <c r="I52" s="16"/>
      <c r="J52" s="16"/>
      <c r="K52" s="16"/>
    </row>
    <row r="53" spans="1:11" ht="19.5" x14ac:dyDescent="0.4">
      <c r="A53" s="3" t="s">
        <v>1097</v>
      </c>
      <c r="B53" s="13"/>
      <c r="C53" s="44"/>
      <c r="D53" s="16"/>
      <c r="E53" s="16"/>
      <c r="F53" s="16"/>
      <c r="G53" s="16"/>
      <c r="H53" s="16"/>
      <c r="I53" s="16"/>
      <c r="J53" s="16"/>
      <c r="K53" s="16"/>
    </row>
    <row r="54" spans="1:11" x14ac:dyDescent="0.35">
      <c r="A54" s="10"/>
      <c r="B54" t="s">
        <v>498</v>
      </c>
      <c r="C54" s="41">
        <f>data_births!C30</f>
        <v>-74.265032550000001</v>
      </c>
      <c r="D54" s="17">
        <f>data_births!D30</f>
        <v>-19.493374849999999</v>
      </c>
      <c r="E54" s="17">
        <f>data_births!E30</f>
        <v>-1.877667489</v>
      </c>
      <c r="F54" s="17" t="str">
        <f>data_births!F30</f>
        <v>N/A</v>
      </c>
      <c r="G54" s="17">
        <f>data_births!G30</f>
        <v>-33.396032230000003</v>
      </c>
      <c r="H54" s="17">
        <f>data_births!H30</f>
        <v>-6.8281518319999996</v>
      </c>
      <c r="I54" s="17">
        <f>data_births!I30</f>
        <v>-4.8955420409999997</v>
      </c>
      <c r="J54" s="17">
        <f>data_births!J30</f>
        <v>-5.9443894589999999</v>
      </c>
      <c r="K54" s="17">
        <f>data_births!K30</f>
        <v>-1.9311714719999999</v>
      </c>
    </row>
    <row r="55" spans="1:11" x14ac:dyDescent="0.35">
      <c r="B55" t="s">
        <v>499</v>
      </c>
      <c r="C55" s="41">
        <f>data_births!C28</f>
        <v>-758.83875909999995</v>
      </c>
      <c r="D55" s="17">
        <f>data_births!D28</f>
        <v>-25.290920419999999</v>
      </c>
      <c r="E55" s="17">
        <f>data_births!E28</f>
        <v>-4.6208384100000002</v>
      </c>
      <c r="F55" s="17">
        <f>data_births!F28</f>
        <v>-0.30851331199999998</v>
      </c>
      <c r="G55" s="17">
        <f>data_births!G28</f>
        <v>-43.495307859999997</v>
      </c>
      <c r="H55" s="17">
        <f>data_births!H28</f>
        <v>-111.5787725</v>
      </c>
      <c r="I55" s="17">
        <f>data_births!I28</f>
        <v>-68.585269289999999</v>
      </c>
      <c r="J55" s="17">
        <f>data_births!J28</f>
        <v>-214.1997078</v>
      </c>
      <c r="K55" s="17">
        <f>data_births!K28</f>
        <v>-290.75942950000001</v>
      </c>
    </row>
    <row r="56" spans="1:11" x14ac:dyDescent="0.35">
      <c r="B56" t="s">
        <v>787</v>
      </c>
      <c r="C56" s="41">
        <f>data_births!C32</f>
        <v>-2.2780543849999999</v>
      </c>
      <c r="D56" s="17" t="str">
        <f>data_births!D32</f>
        <v>N/A</v>
      </c>
      <c r="E56" s="17" t="str">
        <f>data_births!E32</f>
        <v>N/A</v>
      </c>
      <c r="F56" s="17" t="str">
        <f>data_births!F32</f>
        <v>N/A</v>
      </c>
      <c r="G56" s="17" t="str">
        <f>data_births!G32</f>
        <v>N/A</v>
      </c>
      <c r="H56" s="17">
        <f>data_births!H32</f>
        <v>-1.961239825</v>
      </c>
      <c r="I56" s="17" t="str">
        <f>data_births!I32</f>
        <v>N/A</v>
      </c>
      <c r="J56" s="17" t="str">
        <f>data_births!J32</f>
        <v>N/A</v>
      </c>
      <c r="K56" s="17">
        <f>data_births!K32</f>
        <v>-0.971349091</v>
      </c>
    </row>
    <row r="57" spans="1:11" x14ac:dyDescent="0.35">
      <c r="C57" s="131"/>
      <c r="D57" s="17"/>
      <c r="E57" s="17"/>
      <c r="F57" s="17"/>
      <c r="G57" s="17"/>
      <c r="H57" s="17"/>
      <c r="I57" s="17"/>
      <c r="J57" s="17"/>
      <c r="K57" s="17"/>
    </row>
    <row r="58" spans="1:11" x14ac:dyDescent="0.35">
      <c r="B58" s="148" t="s">
        <v>1118</v>
      </c>
      <c r="C58" s="148"/>
      <c r="D58" s="148"/>
      <c r="E58" s="148"/>
      <c r="F58" s="17"/>
      <c r="G58" s="17"/>
      <c r="H58" s="17"/>
      <c r="I58" s="17"/>
      <c r="J58" s="17"/>
      <c r="K58" s="17"/>
    </row>
    <row r="60" spans="1:11" x14ac:dyDescent="0.35">
      <c r="A60" s="149" t="s">
        <v>1069</v>
      </c>
      <c r="B60" s="149"/>
      <c r="C60" s="149"/>
      <c r="D60" s="149"/>
    </row>
    <row r="61" spans="1:11" x14ac:dyDescent="0.35">
      <c r="A61" t="s">
        <v>1110</v>
      </c>
    </row>
  </sheetData>
  <mergeCells count="3">
    <mergeCell ref="B58:E58"/>
    <mergeCell ref="A60:D60"/>
    <mergeCell ref="B26:E26"/>
  </mergeCells>
  <pageMargins left="0.7" right="0.7" top="0.75" bottom="0.75" header="0.3" footer="0.3"/>
  <pageSetup scale="99" fitToHeight="0" orientation="landscape" horizontalDpi="1200" verticalDpi="1200" r:id="rId1"/>
  <headerFooter>
    <oddHeader>&amp;LTabulations and analysis by NeighborhoodInfo DC at the Urban Institute.&amp;RNovember 23, 2016</oddHeader>
    <oddFooter>&amp;RBirths, Page &amp;P of &amp;N</oddFooter>
  </headerFooter>
  <rowBreaks count="2" manualBreakCount="2">
    <brk id="27" max="16383" man="1"/>
    <brk id="45" max="16383" man="1"/>
  </rowBreaks>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1"/>
  <sheetViews>
    <sheetView zoomScale="85" zoomScaleNormal="85" zoomScaleSheetLayoutView="100" zoomScalePageLayoutView="75" workbookViewId="0">
      <selection activeCell="M13" sqref="M13"/>
    </sheetView>
  </sheetViews>
  <sheetFormatPr defaultColWidth="8.75" defaultRowHeight="17.25" x14ac:dyDescent="0.35"/>
  <cols>
    <col min="1" max="1" width="34.5" style="55" customWidth="1"/>
    <col min="2" max="2" width="26.875" style="55" customWidth="1"/>
    <col min="3" max="11" width="7.375" customWidth="1"/>
  </cols>
  <sheetData>
    <row r="1" spans="1:11" x14ac:dyDescent="0.35">
      <c r="A1" s="127" t="s">
        <v>708</v>
      </c>
      <c r="B1" s="127" t="s">
        <v>848</v>
      </c>
      <c r="C1" s="128" t="s">
        <v>482</v>
      </c>
      <c r="D1" s="128" t="s">
        <v>483</v>
      </c>
      <c r="E1" s="128" t="s">
        <v>484</v>
      </c>
      <c r="F1" s="128" t="s">
        <v>849</v>
      </c>
      <c r="G1" s="128" t="s">
        <v>486</v>
      </c>
      <c r="H1" s="128" t="s">
        <v>850</v>
      </c>
      <c r="I1" s="128" t="s">
        <v>851</v>
      </c>
      <c r="J1" s="128" t="s">
        <v>489</v>
      </c>
      <c r="K1" s="128" t="s">
        <v>490</v>
      </c>
    </row>
    <row r="2" spans="1:11" x14ac:dyDescent="0.35">
      <c r="A2" s="129" t="s">
        <v>0</v>
      </c>
      <c r="B2" s="129" t="s">
        <v>1</v>
      </c>
      <c r="C2" s="130">
        <v>35.374982643000003</v>
      </c>
      <c r="D2" s="130">
        <v>43.365807349000001</v>
      </c>
      <c r="E2" s="130">
        <v>67.480672143000007</v>
      </c>
      <c r="F2" s="130">
        <v>75.500962298999994</v>
      </c>
      <c r="G2" s="130">
        <v>19.847123879000002</v>
      </c>
      <c r="H2" s="130">
        <v>16.233817754</v>
      </c>
      <c r="I2" s="130">
        <v>50.925868606999998</v>
      </c>
      <c r="J2" s="130">
        <v>1.8621649456</v>
      </c>
      <c r="K2" s="130">
        <v>3.8221924422</v>
      </c>
    </row>
    <row r="3" spans="1:11" ht="34.5" x14ac:dyDescent="0.35">
      <c r="A3" s="129" t="s">
        <v>2</v>
      </c>
      <c r="B3" s="129" t="s">
        <v>512</v>
      </c>
      <c r="C3" s="130">
        <v>0.41976690080000001</v>
      </c>
      <c r="D3" s="130">
        <v>1.2279388547000001</v>
      </c>
      <c r="E3" s="130">
        <v>1.4999490146000001</v>
      </c>
      <c r="F3" s="130">
        <v>1.020860782</v>
      </c>
      <c r="G3" s="130">
        <v>0.80532118320000001</v>
      </c>
      <c r="H3" s="130">
        <v>0.99052444910000004</v>
      </c>
      <c r="I3" s="130">
        <v>1.0995079103000001</v>
      </c>
      <c r="J3" s="130">
        <v>0.36760456600000002</v>
      </c>
      <c r="K3" s="130">
        <v>0.56504319290000005</v>
      </c>
    </row>
    <row r="4" spans="1:11" x14ac:dyDescent="0.35">
      <c r="A4" s="129" t="s">
        <v>3</v>
      </c>
      <c r="B4" s="129" t="s">
        <v>4</v>
      </c>
      <c r="C4" s="130">
        <v>9.8837686354999992</v>
      </c>
      <c r="D4" s="130">
        <v>20.534430024999999</v>
      </c>
      <c r="E4" s="130">
        <v>10.082735742000001</v>
      </c>
      <c r="F4" s="130">
        <v>9.2471568176000005</v>
      </c>
      <c r="G4" s="130">
        <v>19.381967376999999</v>
      </c>
      <c r="H4" s="130">
        <v>8.3489071682000002</v>
      </c>
      <c r="I4" s="130">
        <v>5.8406292457999998</v>
      </c>
      <c r="J4" s="130">
        <v>2.7602768909000002</v>
      </c>
      <c r="K4" s="130">
        <v>1.4146341287999999</v>
      </c>
    </row>
    <row r="5" spans="1:11" x14ac:dyDescent="0.35">
      <c r="A5" s="129" t="s">
        <v>5</v>
      </c>
      <c r="B5" s="129" t="s">
        <v>513</v>
      </c>
      <c r="C5" s="130">
        <v>0.44156020559999998</v>
      </c>
      <c r="D5" s="130">
        <v>1.8175949491000001</v>
      </c>
      <c r="E5" s="130">
        <v>1.2080559439</v>
      </c>
      <c r="F5" s="130">
        <v>1.0873674368999999</v>
      </c>
      <c r="G5" s="130">
        <v>1.7442132469</v>
      </c>
      <c r="H5" s="130">
        <v>1.2244740339</v>
      </c>
      <c r="I5" s="130">
        <v>0.78780122640000005</v>
      </c>
      <c r="J5" s="130">
        <v>0.74018143820000004</v>
      </c>
      <c r="K5" s="130">
        <v>0.3896569554</v>
      </c>
    </row>
    <row r="6" spans="1:11" x14ac:dyDescent="0.35">
      <c r="A6" s="129" t="s">
        <v>6</v>
      </c>
      <c r="B6" s="129" t="s">
        <v>7</v>
      </c>
      <c r="C6" s="130">
        <v>49.569221253000002</v>
      </c>
      <c r="D6" s="130">
        <v>31.352372304999999</v>
      </c>
      <c r="E6" s="130">
        <v>9.5189517493999993</v>
      </c>
      <c r="F6" s="130">
        <v>5.8721490978000004</v>
      </c>
      <c r="G6" s="130">
        <v>58.526662993000002</v>
      </c>
      <c r="H6" s="130">
        <v>72.629636231000006</v>
      </c>
      <c r="I6" s="130">
        <v>36.167680799999999</v>
      </c>
      <c r="J6" s="130">
        <v>94.427721931999997</v>
      </c>
      <c r="K6" s="130">
        <v>93.691007802000001</v>
      </c>
    </row>
    <row r="7" spans="1:11" x14ac:dyDescent="0.35">
      <c r="A7" s="129" t="s">
        <v>8</v>
      </c>
      <c r="B7" s="129" t="s">
        <v>1121</v>
      </c>
      <c r="C7" s="130">
        <v>0.57414249019999997</v>
      </c>
      <c r="D7" s="130">
        <v>1.6147236975000001</v>
      </c>
      <c r="E7" s="130">
        <v>0.92560286250000001</v>
      </c>
      <c r="F7" s="130">
        <v>0.84688860180000003</v>
      </c>
      <c r="G7" s="130">
        <v>1.6939396900999999</v>
      </c>
      <c r="H7" s="130">
        <v>1.6678976103000001</v>
      </c>
      <c r="I7" s="130">
        <v>1.4993026952999999</v>
      </c>
      <c r="J7" s="130">
        <v>0.86667662840000004</v>
      </c>
      <c r="K7" s="130">
        <v>0.84338858930000005</v>
      </c>
    </row>
    <row r="8" spans="1:11" x14ac:dyDescent="0.35">
      <c r="A8" s="129" t="s">
        <v>9</v>
      </c>
      <c r="B8" s="129" t="s">
        <v>10</v>
      </c>
      <c r="C8" s="130">
        <v>40.230474518999998</v>
      </c>
      <c r="D8" s="130">
        <v>54.822172148</v>
      </c>
      <c r="E8" s="130">
        <v>74.167096201999996</v>
      </c>
      <c r="F8" s="130">
        <v>82.370568065000001</v>
      </c>
      <c r="G8" s="130">
        <v>26.063907984</v>
      </c>
      <c r="H8" s="130">
        <v>18.355449644</v>
      </c>
      <c r="I8" s="130">
        <v>54.679944300999999</v>
      </c>
      <c r="J8" s="130">
        <v>2.4515180308</v>
      </c>
      <c r="K8" s="130">
        <v>4.2557099742000002</v>
      </c>
    </row>
    <row r="9" spans="1:11" x14ac:dyDescent="0.35">
      <c r="A9" s="129" t="s">
        <v>11</v>
      </c>
      <c r="B9" s="129" t="s">
        <v>514</v>
      </c>
      <c r="C9" s="130">
        <v>0.51248445440000001</v>
      </c>
      <c r="D9" s="130">
        <v>1.7935827243</v>
      </c>
      <c r="E9" s="130">
        <v>1.6382059283999999</v>
      </c>
      <c r="F9" s="130">
        <v>1.1512580831999999</v>
      </c>
      <c r="G9" s="130">
        <v>1.4610632698999999</v>
      </c>
      <c r="H9" s="130">
        <v>1.1713397793</v>
      </c>
      <c r="I9" s="130">
        <v>1.2182555557999999</v>
      </c>
      <c r="J9" s="130">
        <v>0.4416071607</v>
      </c>
      <c r="K9" s="130">
        <v>0.5948411079</v>
      </c>
    </row>
    <row r="10" spans="1:11" x14ac:dyDescent="0.35">
      <c r="A10" s="129" t="s">
        <v>12</v>
      </c>
      <c r="B10" s="129" t="s">
        <v>13</v>
      </c>
      <c r="C10" s="130">
        <v>3.6261156065</v>
      </c>
      <c r="D10" s="130">
        <v>4.0670864626999998</v>
      </c>
      <c r="E10" s="130">
        <v>9.6082154603000003</v>
      </c>
      <c r="F10" s="130">
        <v>6.015292724</v>
      </c>
      <c r="G10" s="130">
        <v>1.9575845024</v>
      </c>
      <c r="H10" s="130">
        <v>1.7969505001999999</v>
      </c>
      <c r="I10" s="130">
        <v>4.8120139421000001</v>
      </c>
      <c r="J10" s="130">
        <v>0.1860374957</v>
      </c>
      <c r="K10" s="130">
        <v>0.36952629180000002</v>
      </c>
    </row>
    <row r="11" spans="1:11" x14ac:dyDescent="0.35">
      <c r="A11" s="129" t="s">
        <v>14</v>
      </c>
      <c r="B11" s="129" t="s">
        <v>515</v>
      </c>
      <c r="C11" s="130">
        <v>0.2050272537</v>
      </c>
      <c r="D11" s="130">
        <v>0.60018942310000001</v>
      </c>
      <c r="E11" s="130">
        <v>0.93424572400000006</v>
      </c>
      <c r="F11" s="130">
        <v>0.72834122329999995</v>
      </c>
      <c r="G11" s="130">
        <v>0.43261963530000003</v>
      </c>
      <c r="H11" s="130">
        <v>0.44384931439999997</v>
      </c>
      <c r="I11" s="130">
        <v>0.59536933859999996</v>
      </c>
      <c r="J11" s="130">
        <v>0.19134958029999999</v>
      </c>
      <c r="K11" s="130">
        <v>0.27714279289999999</v>
      </c>
    </row>
    <row r="12" spans="1:11" x14ac:dyDescent="0.35">
      <c r="A12" s="129" t="s">
        <v>15</v>
      </c>
      <c r="B12" s="129" t="s">
        <v>16</v>
      </c>
      <c r="C12" s="130">
        <v>0.32695002340000001</v>
      </c>
      <c r="D12" s="130">
        <v>0.40029191949999998</v>
      </c>
      <c r="E12" s="130">
        <v>0.34415516940000002</v>
      </c>
      <c r="F12" s="130">
        <v>0.27257834279999998</v>
      </c>
      <c r="G12" s="130">
        <v>0.51937475440000003</v>
      </c>
      <c r="H12" s="130">
        <v>0.27345840259999998</v>
      </c>
      <c r="I12" s="130">
        <v>0.34125688570000001</v>
      </c>
      <c r="J12" s="130">
        <v>0.33461793820000002</v>
      </c>
      <c r="K12" s="130">
        <v>0.1215021441</v>
      </c>
    </row>
    <row r="13" spans="1:11" ht="34.5" x14ac:dyDescent="0.35">
      <c r="A13" s="129" t="s">
        <v>17</v>
      </c>
      <c r="B13" s="129" t="s">
        <v>516</v>
      </c>
      <c r="C13" s="130">
        <v>8.4234746499999999E-2</v>
      </c>
      <c r="D13" s="130">
        <v>0.3546819698</v>
      </c>
      <c r="E13" s="130">
        <v>0.184989347</v>
      </c>
      <c r="F13" s="130">
        <v>0.1962219338</v>
      </c>
      <c r="G13" s="130">
        <v>0.32513107130000002</v>
      </c>
      <c r="H13" s="130">
        <v>0.20043960669999999</v>
      </c>
      <c r="I13" s="130">
        <v>0.19325822200000001</v>
      </c>
      <c r="J13" s="130">
        <v>0.2069473463</v>
      </c>
      <c r="K13" s="130">
        <v>0.12984669409999999</v>
      </c>
    </row>
    <row r="14" spans="1:11" x14ac:dyDescent="0.35">
      <c r="A14" s="129" t="s">
        <v>18</v>
      </c>
      <c r="B14" s="129" t="s">
        <v>19</v>
      </c>
      <c r="C14" s="130">
        <v>3.7869081132</v>
      </c>
      <c r="D14" s="130">
        <v>6.8548519960999998</v>
      </c>
      <c r="E14" s="130">
        <v>2.8768090891</v>
      </c>
      <c r="F14" s="130">
        <v>1.4717500627</v>
      </c>
      <c r="G14" s="130">
        <v>10.532731224000001</v>
      </c>
      <c r="H14" s="130">
        <v>4.7508817884000001</v>
      </c>
      <c r="I14" s="130">
        <v>1.2202285508999999</v>
      </c>
      <c r="J14" s="130">
        <v>1.3756444308</v>
      </c>
      <c r="K14" s="130">
        <v>0.63165310370000005</v>
      </c>
    </row>
    <row r="15" spans="1:11" ht="34.5" x14ac:dyDescent="0.35">
      <c r="A15" s="129" t="s">
        <v>20</v>
      </c>
      <c r="B15" s="129" t="s">
        <v>517</v>
      </c>
      <c r="C15" s="130">
        <v>0.3323805366</v>
      </c>
      <c r="D15" s="130">
        <v>1.2884204993999999</v>
      </c>
      <c r="E15" s="130">
        <v>0.79018856250000002</v>
      </c>
      <c r="F15" s="130">
        <v>0.45178982600000001</v>
      </c>
      <c r="G15" s="130">
        <v>1.5848659835000001</v>
      </c>
      <c r="H15" s="130">
        <v>1.0309941021</v>
      </c>
      <c r="I15" s="130">
        <v>0.4358711193</v>
      </c>
      <c r="J15" s="130">
        <v>0.6364242054</v>
      </c>
      <c r="K15" s="130">
        <v>0.3020882869</v>
      </c>
    </row>
    <row r="16" spans="1:11" x14ac:dyDescent="0.35">
      <c r="A16" s="129" t="s">
        <v>21</v>
      </c>
      <c r="B16" s="129" t="s">
        <v>22</v>
      </c>
      <c r="C16" s="130">
        <v>2.4603304846</v>
      </c>
      <c r="D16" s="130">
        <v>2.5032251688999998</v>
      </c>
      <c r="E16" s="130">
        <v>3.4847723299000002</v>
      </c>
      <c r="F16" s="130">
        <v>3.9976617081999999</v>
      </c>
      <c r="G16" s="130">
        <v>2.3997385415000001</v>
      </c>
      <c r="H16" s="130">
        <v>2.193623433</v>
      </c>
      <c r="I16" s="130">
        <v>2.7788755204000002</v>
      </c>
      <c r="J16" s="130">
        <v>1.2244601724999999</v>
      </c>
      <c r="K16" s="130">
        <v>0.93060068439999999</v>
      </c>
    </row>
    <row r="17" spans="1:11" ht="34.5" x14ac:dyDescent="0.35">
      <c r="A17" s="129" t="s">
        <v>23</v>
      </c>
      <c r="B17" s="129" t="s">
        <v>518</v>
      </c>
      <c r="C17" s="130">
        <v>0.17432565629999999</v>
      </c>
      <c r="D17" s="130">
        <v>0.49422342330000002</v>
      </c>
      <c r="E17" s="130">
        <v>0.55751873279999997</v>
      </c>
      <c r="F17" s="130">
        <v>0.66788168719999996</v>
      </c>
      <c r="G17" s="130">
        <v>0.45389110110000003</v>
      </c>
      <c r="H17" s="130">
        <v>0.51777241839999999</v>
      </c>
      <c r="I17" s="130">
        <v>0.42637916660000003</v>
      </c>
      <c r="J17" s="130">
        <v>0.399812897</v>
      </c>
      <c r="K17" s="130">
        <v>0.31196328979999999</v>
      </c>
    </row>
    <row r="18" spans="1:11" ht="34.5" x14ac:dyDescent="0.35">
      <c r="A18" s="129" t="s">
        <v>24</v>
      </c>
      <c r="B18" s="129" t="s">
        <v>25</v>
      </c>
      <c r="C18" s="130">
        <v>10.200304228</v>
      </c>
      <c r="D18" s="130">
        <v>13.825455547000001</v>
      </c>
      <c r="E18" s="130">
        <v>16.313952049000001</v>
      </c>
      <c r="F18" s="130">
        <v>11.757282838</v>
      </c>
      <c r="G18" s="130">
        <v>15.409429021999999</v>
      </c>
      <c r="H18" s="130">
        <v>9.0149141243000006</v>
      </c>
      <c r="I18" s="130">
        <v>9.1523748990999998</v>
      </c>
      <c r="J18" s="130">
        <v>3.1207600372000002</v>
      </c>
      <c r="K18" s="130">
        <v>2.0532822240000002</v>
      </c>
    </row>
    <row r="19" spans="1:11" ht="34.5" x14ac:dyDescent="0.35">
      <c r="A19" s="129" t="s">
        <v>26</v>
      </c>
      <c r="B19" s="129" t="s">
        <v>519</v>
      </c>
      <c r="C19" s="130">
        <v>0.42910303030000002</v>
      </c>
      <c r="D19" s="130">
        <v>1.5203210135</v>
      </c>
      <c r="E19" s="130">
        <v>1.3119660822999999</v>
      </c>
      <c r="F19" s="130">
        <v>1.0829662444999999</v>
      </c>
      <c r="G19" s="130">
        <v>1.7131334063000001</v>
      </c>
      <c r="H19" s="130">
        <v>1.2387980341</v>
      </c>
      <c r="I19" s="130">
        <v>0.86027721570000004</v>
      </c>
      <c r="J19" s="130">
        <v>0.79957957349999997</v>
      </c>
      <c r="K19" s="130">
        <v>0.52911095529999996</v>
      </c>
    </row>
    <row r="20" spans="1:11" x14ac:dyDescent="0.35">
      <c r="A20" s="129" t="s">
        <v>27</v>
      </c>
      <c r="B20" s="129" t="s">
        <v>28</v>
      </c>
      <c r="C20" s="130">
        <v>13.98468763</v>
      </c>
      <c r="D20" s="130">
        <v>21.832979521999999</v>
      </c>
      <c r="E20" s="130">
        <v>19.800579511999999</v>
      </c>
      <c r="F20" s="130">
        <v>19.251621393000001</v>
      </c>
      <c r="G20" s="130">
        <v>22.352238503999999</v>
      </c>
      <c r="H20" s="130">
        <v>11.247780643</v>
      </c>
      <c r="I20" s="130">
        <v>9.5038367245999993</v>
      </c>
      <c r="J20" s="130">
        <v>3.6077887120000001</v>
      </c>
      <c r="K20" s="130">
        <v>2.6419416145999999</v>
      </c>
    </row>
    <row r="21" spans="1:11" x14ac:dyDescent="0.35">
      <c r="A21" s="129" t="s">
        <v>29</v>
      </c>
      <c r="B21" s="129" t="s">
        <v>520</v>
      </c>
      <c r="C21" s="130">
        <v>0.42397784970000002</v>
      </c>
      <c r="D21" s="130">
        <v>1.4860170207000001</v>
      </c>
      <c r="E21" s="130">
        <v>1.3486858910999999</v>
      </c>
      <c r="F21" s="130">
        <v>1.2296035015</v>
      </c>
      <c r="G21" s="130">
        <v>1.5138531173000001</v>
      </c>
      <c r="H21" s="130">
        <v>1.2001578974</v>
      </c>
      <c r="I21" s="130">
        <v>0.85043330299999997</v>
      </c>
      <c r="J21" s="130">
        <v>0.83770644090000002</v>
      </c>
      <c r="K21" s="130">
        <v>0.51022528519999999</v>
      </c>
    </row>
    <row r="22" spans="1:11" x14ac:dyDescent="0.35">
      <c r="A22" s="129" t="s">
        <v>30</v>
      </c>
      <c r="B22" s="129" t="s">
        <v>31</v>
      </c>
      <c r="C22" s="130">
        <v>86.015312370000004</v>
      </c>
      <c r="D22" s="130">
        <v>78.167020477999998</v>
      </c>
      <c r="E22" s="130">
        <v>80.199420488000001</v>
      </c>
      <c r="F22" s="130">
        <v>80.748378607000006</v>
      </c>
      <c r="G22" s="130">
        <v>77.647761496000001</v>
      </c>
      <c r="H22" s="130">
        <v>88.752219357000001</v>
      </c>
      <c r="I22" s="130">
        <v>90.496163275000001</v>
      </c>
      <c r="J22" s="130">
        <v>96.392211287999999</v>
      </c>
      <c r="K22" s="130">
        <v>97.358058385000007</v>
      </c>
    </row>
    <row r="23" spans="1:11" x14ac:dyDescent="0.35">
      <c r="A23" s="129" t="s">
        <v>32</v>
      </c>
      <c r="B23" s="129" t="s">
        <v>521</v>
      </c>
      <c r="C23" s="130">
        <v>0.36250764549999998</v>
      </c>
      <c r="D23" s="130">
        <v>1.0676013932999999</v>
      </c>
      <c r="E23" s="130">
        <v>1.7311028234000001</v>
      </c>
      <c r="F23" s="130">
        <v>1.1689298762</v>
      </c>
      <c r="G23" s="130">
        <v>0.99619407339999999</v>
      </c>
      <c r="H23" s="130">
        <v>0.80266788479999995</v>
      </c>
      <c r="I23" s="130">
        <v>0.74046019669999996</v>
      </c>
      <c r="J23" s="130">
        <v>0.20991824589999999</v>
      </c>
      <c r="K23" s="130">
        <v>0.34219613069999999</v>
      </c>
    </row>
    <row r="24" spans="1:11" ht="34.5" x14ac:dyDescent="0.35">
      <c r="A24" s="129" t="s">
        <v>33</v>
      </c>
      <c r="B24" s="129" t="s">
        <v>34</v>
      </c>
      <c r="C24" s="130">
        <v>6.7588130057000004</v>
      </c>
      <c r="D24" s="130">
        <v>12.173139620000001</v>
      </c>
      <c r="E24" s="130">
        <v>13.651631568999999</v>
      </c>
      <c r="F24" s="130">
        <v>12.906886076999999</v>
      </c>
      <c r="G24" s="130">
        <v>15.780841838000001</v>
      </c>
      <c r="H24" s="130">
        <v>7.4531195441999998</v>
      </c>
      <c r="I24" s="130">
        <v>5.2483014721999997</v>
      </c>
      <c r="J24" s="130">
        <v>2.3806249824000001</v>
      </c>
      <c r="K24" s="130">
        <v>1.8593476931999999</v>
      </c>
    </row>
    <row r="25" spans="1:11" ht="34.5" x14ac:dyDescent="0.35">
      <c r="A25" s="129" t="s">
        <v>35</v>
      </c>
      <c r="B25" s="129" t="s">
        <v>522</v>
      </c>
      <c r="C25" s="130">
        <v>0.4718522369</v>
      </c>
      <c r="D25" s="130">
        <v>1.9887742514</v>
      </c>
      <c r="E25" s="130">
        <v>3.4540829333</v>
      </c>
      <c r="F25" s="130">
        <v>3.1585531084</v>
      </c>
      <c r="G25" s="130">
        <v>1.7409814653</v>
      </c>
      <c r="H25" s="130">
        <v>1.2760811773</v>
      </c>
      <c r="I25" s="130">
        <v>1.1885756428000001</v>
      </c>
      <c r="J25" s="130">
        <v>0.79951287969999996</v>
      </c>
      <c r="K25" s="130">
        <v>0.44758428690000002</v>
      </c>
    </row>
    <row r="26" spans="1:11" ht="34.5" x14ac:dyDescent="0.35">
      <c r="A26" s="129" t="s">
        <v>36</v>
      </c>
      <c r="B26" s="129" t="s">
        <v>37</v>
      </c>
      <c r="C26" s="130">
        <v>9.4547336117</v>
      </c>
      <c r="D26" s="130">
        <v>8.4407964369999995</v>
      </c>
      <c r="E26" s="130">
        <v>11.338167757000001</v>
      </c>
      <c r="F26" s="130">
        <v>12.426452405999999</v>
      </c>
      <c r="G26" s="130">
        <v>7.2821245590999997</v>
      </c>
      <c r="H26" s="130">
        <v>7.3279004555</v>
      </c>
      <c r="I26" s="130">
        <v>5.4352041866</v>
      </c>
      <c r="J26" s="130">
        <v>7.8026035827999998</v>
      </c>
      <c r="K26" s="130">
        <v>5.8872571187</v>
      </c>
    </row>
    <row r="27" spans="1:11" ht="34.5" x14ac:dyDescent="0.35">
      <c r="A27" s="129" t="s">
        <v>38</v>
      </c>
      <c r="B27" s="129" t="s">
        <v>523</v>
      </c>
      <c r="C27" s="130">
        <v>0.51390598860000003</v>
      </c>
      <c r="D27" s="130">
        <v>1.1394199971000001</v>
      </c>
      <c r="E27" s="130">
        <v>1.3494727097999999</v>
      </c>
      <c r="F27" s="130">
        <v>1.1091303592999999</v>
      </c>
      <c r="G27" s="130">
        <v>1.3114461177000001</v>
      </c>
      <c r="H27" s="130">
        <v>1.5741159154</v>
      </c>
      <c r="I27" s="130">
        <v>0.75940559480000003</v>
      </c>
      <c r="J27" s="130">
        <v>6.0548639532999999</v>
      </c>
      <c r="K27" s="130">
        <v>2.9356857293999998</v>
      </c>
    </row>
    <row r="28" spans="1:11" ht="34.5" x14ac:dyDescent="0.35">
      <c r="A28" s="129" t="s">
        <v>39</v>
      </c>
      <c r="B28" s="129" t="s">
        <v>40</v>
      </c>
      <c r="C28" s="130">
        <v>51.619649727999999</v>
      </c>
      <c r="D28" s="130">
        <v>59.558189229</v>
      </c>
      <c r="E28" s="130">
        <v>52.000830372000003</v>
      </c>
      <c r="F28" s="130">
        <v>45.609608233000003</v>
      </c>
      <c r="G28" s="130">
        <v>57.822494886000001</v>
      </c>
      <c r="H28" s="130">
        <v>43.693966957999997</v>
      </c>
      <c r="I28" s="130">
        <v>34.791225816999997</v>
      </c>
      <c r="J28" s="130">
        <v>37.749088426999997</v>
      </c>
      <c r="K28" s="130">
        <v>25.149846407999998</v>
      </c>
    </row>
    <row r="29" spans="1:11" ht="34.5" x14ac:dyDescent="0.35">
      <c r="A29" s="129" t="s">
        <v>41</v>
      </c>
      <c r="B29" s="129" t="s">
        <v>524</v>
      </c>
      <c r="C29" s="130">
        <v>2.053955975</v>
      </c>
      <c r="D29" s="130">
        <v>3.8680638086000001</v>
      </c>
      <c r="E29" s="130">
        <v>5.4169245377999999</v>
      </c>
      <c r="F29" s="130">
        <v>5.4095986786000001</v>
      </c>
      <c r="G29" s="130">
        <v>4.2104057122</v>
      </c>
      <c r="H29" s="130">
        <v>6.4384446033999998</v>
      </c>
      <c r="I29" s="130">
        <v>6.2723325613999998</v>
      </c>
      <c r="J29" s="130">
        <v>7.8309799182999997</v>
      </c>
      <c r="K29" s="130">
        <v>7.8383612811000001</v>
      </c>
    </row>
    <row r="30" spans="1:11" ht="34.5" x14ac:dyDescent="0.35">
      <c r="A30" s="129" t="s">
        <v>42</v>
      </c>
      <c r="B30" s="129" t="s">
        <v>43</v>
      </c>
      <c r="C30" s="130">
        <v>46.385532849999997</v>
      </c>
      <c r="D30" s="130">
        <v>54.799628429999999</v>
      </c>
      <c r="E30" s="130">
        <v>46.207206997999997</v>
      </c>
      <c r="F30" s="130">
        <v>48.730191515000001</v>
      </c>
      <c r="G30" s="130">
        <v>50.424020380000002</v>
      </c>
      <c r="H30" s="130">
        <v>39.862699368999998</v>
      </c>
      <c r="I30" s="130">
        <v>39.719704004999997</v>
      </c>
      <c r="J30" s="130">
        <v>29.729080638999999</v>
      </c>
      <c r="K30" s="130">
        <v>25.747887565999999</v>
      </c>
    </row>
    <row r="31" spans="1:11" ht="34.5" x14ac:dyDescent="0.35">
      <c r="A31" s="129" t="s">
        <v>44</v>
      </c>
      <c r="B31" s="129" t="s">
        <v>525</v>
      </c>
      <c r="C31" s="130">
        <v>2.1132318448</v>
      </c>
      <c r="D31" s="130">
        <v>5.3644440513999996</v>
      </c>
      <c r="E31" s="130">
        <v>3.9360155121</v>
      </c>
      <c r="F31" s="130">
        <v>4.8520558453999998</v>
      </c>
      <c r="G31" s="130">
        <v>5.6352708583000002</v>
      </c>
      <c r="H31" s="130">
        <v>5.9253716342000002</v>
      </c>
      <c r="I31" s="130">
        <v>5.5318663079999997</v>
      </c>
      <c r="J31" s="130">
        <v>9.0301662391999997</v>
      </c>
      <c r="K31" s="130">
        <v>13.110996948</v>
      </c>
    </row>
    <row r="32" spans="1:11" ht="51.75" x14ac:dyDescent="0.35">
      <c r="A32" s="129" t="s">
        <v>526</v>
      </c>
      <c r="B32" s="129" t="s">
        <v>527</v>
      </c>
      <c r="C32" s="130">
        <v>16.454409515999998</v>
      </c>
      <c r="D32" s="130">
        <v>24.410261163000001</v>
      </c>
      <c r="E32" s="130">
        <v>22.354571378999999</v>
      </c>
      <c r="F32" s="130">
        <v>22.172838666000001</v>
      </c>
      <c r="G32" s="130">
        <v>26.461287963</v>
      </c>
      <c r="H32" s="130">
        <v>13.263754603000001</v>
      </c>
      <c r="I32" s="130">
        <v>11.511864101</v>
      </c>
      <c r="J32" s="130">
        <v>5.0468221638999999</v>
      </c>
      <c r="K32" s="130">
        <v>3.7217569119</v>
      </c>
    </row>
    <row r="33" spans="1:11" ht="51.75" x14ac:dyDescent="0.35">
      <c r="A33" s="129" t="s">
        <v>528</v>
      </c>
      <c r="B33" s="129" t="s">
        <v>529</v>
      </c>
      <c r="C33" s="130">
        <v>0.50146535459999997</v>
      </c>
      <c r="D33" s="130">
        <v>1.7414207695999999</v>
      </c>
      <c r="E33" s="130">
        <v>1.4276124204</v>
      </c>
      <c r="F33" s="130">
        <v>1.4391572194</v>
      </c>
      <c r="G33" s="130">
        <v>1.9197025377000001</v>
      </c>
      <c r="H33" s="130">
        <v>1.3360257671</v>
      </c>
      <c r="I33" s="130">
        <v>1.0116177504999999</v>
      </c>
      <c r="J33" s="130">
        <v>1.0901635089999999</v>
      </c>
      <c r="K33" s="130">
        <v>0.62071849359999998</v>
      </c>
    </row>
    <row r="34" spans="1:11" x14ac:dyDescent="0.35">
      <c r="A34" s="129" t="s">
        <v>45</v>
      </c>
      <c r="B34" s="129" t="s">
        <v>46</v>
      </c>
      <c r="C34" s="130">
        <v>17.040060845999999</v>
      </c>
      <c r="D34" s="130">
        <v>12.203454008</v>
      </c>
      <c r="E34" s="130">
        <v>5.5168273492999997</v>
      </c>
      <c r="F34" s="130">
        <v>14.13850936</v>
      </c>
      <c r="G34" s="130">
        <v>20.863556408000001</v>
      </c>
      <c r="H34" s="130">
        <v>18.000044446</v>
      </c>
      <c r="I34" s="130">
        <v>13.060314587000001</v>
      </c>
      <c r="J34" s="130">
        <v>22.782459866</v>
      </c>
      <c r="K34" s="130">
        <v>30.232730128</v>
      </c>
    </row>
    <row r="35" spans="1:11" x14ac:dyDescent="0.35">
      <c r="A35" s="129" t="s">
        <v>47</v>
      </c>
      <c r="B35" s="129" t="s">
        <v>530</v>
      </c>
      <c r="C35" s="130">
        <v>0.35101705500000002</v>
      </c>
      <c r="D35" s="130">
        <v>0.88966691809999998</v>
      </c>
      <c r="E35" s="130">
        <v>0.6686276967</v>
      </c>
      <c r="F35" s="130">
        <v>0.81197877380000005</v>
      </c>
      <c r="G35" s="130">
        <v>1.0408414167</v>
      </c>
      <c r="H35" s="130">
        <v>0.99883407319999995</v>
      </c>
      <c r="I35" s="130">
        <v>0.83447998300000004</v>
      </c>
      <c r="J35" s="130">
        <v>1.2447167039</v>
      </c>
      <c r="K35" s="130">
        <v>1.1822277063</v>
      </c>
    </row>
    <row r="36" spans="1:11" x14ac:dyDescent="0.35">
      <c r="A36" s="129" t="s">
        <v>48</v>
      </c>
      <c r="B36" s="129" t="s">
        <v>49</v>
      </c>
      <c r="C36" s="130">
        <v>9.2870142382999994</v>
      </c>
      <c r="D36" s="130">
        <v>5.6098424426999998</v>
      </c>
      <c r="E36" s="130">
        <v>4.4972780000999997</v>
      </c>
      <c r="F36" s="130">
        <v>13.100647722</v>
      </c>
      <c r="G36" s="130">
        <v>18.874425227</v>
      </c>
      <c r="H36" s="130">
        <v>7.1687146980999996</v>
      </c>
      <c r="I36" s="130">
        <v>8.4598192672000003</v>
      </c>
      <c r="J36" s="130">
        <v>10.804552865</v>
      </c>
      <c r="K36" s="130">
        <v>23.249676418</v>
      </c>
    </row>
    <row r="37" spans="1:11" ht="34.5" x14ac:dyDescent="0.35">
      <c r="A37" s="129" t="s">
        <v>50</v>
      </c>
      <c r="B37" s="129" t="s">
        <v>531</v>
      </c>
      <c r="C37" s="130">
        <v>0.41831531280000001</v>
      </c>
      <c r="D37" s="130">
        <v>0.88467286000000001</v>
      </c>
      <c r="E37" s="130">
        <v>0.73325243659999995</v>
      </c>
      <c r="F37" s="130">
        <v>0.88327214740000004</v>
      </c>
      <c r="G37" s="130">
        <v>1.8800581730999999</v>
      </c>
      <c r="H37" s="130">
        <v>1.8858144720000001</v>
      </c>
      <c r="I37" s="130">
        <v>0.77793008299999999</v>
      </c>
      <c r="J37" s="130">
        <v>13.316517739</v>
      </c>
      <c r="K37" s="130">
        <v>6.2789223204000004</v>
      </c>
    </row>
    <row r="38" spans="1:11" x14ac:dyDescent="0.35">
      <c r="A38" s="129" t="s">
        <v>51</v>
      </c>
      <c r="B38" s="129" t="s">
        <v>52</v>
      </c>
      <c r="C38" s="130">
        <v>21.500741712</v>
      </c>
      <c r="D38" s="130">
        <v>14.343920591</v>
      </c>
      <c r="E38" s="130">
        <v>5.2738157671000003</v>
      </c>
      <c r="F38" s="130">
        <v>8.1228577802000004</v>
      </c>
      <c r="G38" s="130">
        <v>18.900896013000001</v>
      </c>
      <c r="H38" s="130">
        <v>18.840416204</v>
      </c>
      <c r="I38" s="130">
        <v>17.600128628</v>
      </c>
      <c r="J38" s="130">
        <v>23.077882979999998</v>
      </c>
      <c r="K38" s="130">
        <v>30.431280219000001</v>
      </c>
    </row>
    <row r="39" spans="1:11" ht="34.5" x14ac:dyDescent="0.35">
      <c r="A39" s="129" t="s">
        <v>53</v>
      </c>
      <c r="B39" s="129" t="s">
        <v>532</v>
      </c>
      <c r="C39" s="130">
        <v>0.56002914500000001</v>
      </c>
      <c r="D39" s="130">
        <v>1.7179376104999999</v>
      </c>
      <c r="E39" s="130">
        <v>2.8103232610000002</v>
      </c>
      <c r="F39" s="130">
        <v>4.3237303179</v>
      </c>
      <c r="G39" s="130">
        <v>1.3666670496</v>
      </c>
      <c r="H39" s="130">
        <v>1.1934903339</v>
      </c>
      <c r="I39" s="130">
        <v>1.7974743204999999</v>
      </c>
      <c r="J39" s="130">
        <v>1.2893315138999999</v>
      </c>
      <c r="K39" s="130">
        <v>1.2387517115</v>
      </c>
    </row>
    <row r="40" spans="1:11" x14ac:dyDescent="0.35">
      <c r="A40" s="129" t="s">
        <v>54</v>
      </c>
      <c r="B40" s="129" t="s">
        <v>55</v>
      </c>
      <c r="C40" s="130">
        <v>23.487714928999999</v>
      </c>
      <c r="D40" s="130">
        <v>23.470493457</v>
      </c>
      <c r="E40" s="130">
        <v>9.8392339793999994</v>
      </c>
      <c r="F40" s="130">
        <v>18.350928999000001</v>
      </c>
      <c r="G40" s="130">
        <v>28.644802310999999</v>
      </c>
      <c r="H40" s="130">
        <v>34.068875032000001</v>
      </c>
      <c r="I40" s="130">
        <v>18.819798087999999</v>
      </c>
      <c r="J40" s="130">
        <v>23.355568327</v>
      </c>
      <c r="K40" s="130">
        <v>34.540922936999998</v>
      </c>
    </row>
    <row r="41" spans="1:11" ht="34.5" x14ac:dyDescent="0.35">
      <c r="A41" s="129" t="s">
        <v>56</v>
      </c>
      <c r="B41" s="129" t="s">
        <v>533</v>
      </c>
      <c r="C41" s="130">
        <v>1.3195490619000001</v>
      </c>
      <c r="D41" s="130">
        <v>2.4778984158999999</v>
      </c>
      <c r="E41" s="130">
        <v>3.8808960767</v>
      </c>
      <c r="F41" s="130">
        <v>3.2772026779000001</v>
      </c>
      <c r="G41" s="130">
        <v>2.1704078275000001</v>
      </c>
      <c r="H41" s="130">
        <v>2.5249760417</v>
      </c>
      <c r="I41" s="130">
        <v>5.8143267489000001</v>
      </c>
      <c r="J41" s="130">
        <v>10.471140239</v>
      </c>
      <c r="K41" s="130">
        <v>15.681560699</v>
      </c>
    </row>
    <row r="42" spans="1:11" x14ac:dyDescent="0.35">
      <c r="A42" s="129" t="s">
        <v>57</v>
      </c>
      <c r="B42" s="129" t="s">
        <v>58</v>
      </c>
      <c r="C42" s="130">
        <v>20.574540166999999</v>
      </c>
      <c r="D42" s="130">
        <v>18.331809590999999</v>
      </c>
      <c r="E42" s="130">
        <v>9.1299675069999999</v>
      </c>
      <c r="F42" s="130">
        <v>20.985202790999999</v>
      </c>
      <c r="G42" s="130">
        <v>27.777499295999998</v>
      </c>
      <c r="H42" s="130">
        <v>28.202271284999998</v>
      </c>
      <c r="I42" s="130">
        <v>19.502797513000001</v>
      </c>
      <c r="J42" s="130">
        <v>22.228800574000001</v>
      </c>
      <c r="K42" s="130">
        <v>33.001284812999998</v>
      </c>
    </row>
    <row r="43" spans="1:11" ht="34.5" x14ac:dyDescent="0.35">
      <c r="A43" s="129" t="s">
        <v>59</v>
      </c>
      <c r="B43" s="129" t="s">
        <v>534</v>
      </c>
      <c r="C43" s="130">
        <v>1.9244402447</v>
      </c>
      <c r="D43" s="130">
        <v>3.9525486108000001</v>
      </c>
      <c r="E43" s="130">
        <v>3.7449625137</v>
      </c>
      <c r="F43" s="130">
        <v>4.5131481087000003</v>
      </c>
      <c r="G43" s="130">
        <v>3.4135091072999999</v>
      </c>
      <c r="H43" s="130">
        <v>5.7634867554999998</v>
      </c>
      <c r="I43" s="130">
        <v>6.0241221565999998</v>
      </c>
      <c r="J43" s="130">
        <v>18.400761158000002</v>
      </c>
      <c r="K43" s="130">
        <v>23.125722519</v>
      </c>
    </row>
    <row r="44" spans="1:11" ht="34.5" x14ac:dyDescent="0.35">
      <c r="A44" s="129" t="s">
        <v>60</v>
      </c>
      <c r="B44" s="129" t="s">
        <v>61</v>
      </c>
      <c r="C44" s="130">
        <v>35.229180605000003</v>
      </c>
      <c r="D44" s="130">
        <v>47.429545613000002</v>
      </c>
      <c r="E44" s="130">
        <v>55.083535974</v>
      </c>
      <c r="F44" s="130">
        <v>33.876159010999999</v>
      </c>
      <c r="G44" s="130">
        <v>22.909155933000001</v>
      </c>
      <c r="H44" s="130">
        <v>31.176548588999999</v>
      </c>
      <c r="I44" s="130">
        <v>38.739330967999997</v>
      </c>
      <c r="J44" s="130">
        <v>23.777332863000002</v>
      </c>
      <c r="K44" s="130">
        <v>28.46006027</v>
      </c>
    </row>
    <row r="45" spans="1:11" ht="34.5" x14ac:dyDescent="0.35">
      <c r="A45" s="129" t="s">
        <v>62</v>
      </c>
      <c r="B45" s="129" t="s">
        <v>535</v>
      </c>
      <c r="C45" s="130">
        <v>0.50949213599999998</v>
      </c>
      <c r="D45" s="130">
        <v>1.5472828250999999</v>
      </c>
      <c r="E45" s="130">
        <v>1.9333831034</v>
      </c>
      <c r="F45" s="130">
        <v>1.6869837208</v>
      </c>
      <c r="G45" s="130">
        <v>1.1166856906</v>
      </c>
      <c r="H45" s="130">
        <v>1.2436183508</v>
      </c>
      <c r="I45" s="130">
        <v>1.2468665714</v>
      </c>
      <c r="J45" s="130">
        <v>1.1687740294</v>
      </c>
      <c r="K45" s="130">
        <v>1.1422275964999999</v>
      </c>
    </row>
    <row r="46" spans="1:11" ht="34.5" x14ac:dyDescent="0.35">
      <c r="A46" s="129" t="s">
        <v>63</v>
      </c>
      <c r="B46" s="129" t="s">
        <v>64</v>
      </c>
      <c r="C46" s="130">
        <v>46.258876637</v>
      </c>
      <c r="D46" s="130">
        <v>58.140783063999997</v>
      </c>
      <c r="E46" s="130">
        <v>57.041188050000002</v>
      </c>
      <c r="F46" s="130">
        <v>32.842359823000002</v>
      </c>
      <c r="G46" s="130">
        <v>23.333308147</v>
      </c>
      <c r="H46" s="130">
        <v>58.336773106999999</v>
      </c>
      <c r="I46" s="130">
        <v>48.597755266</v>
      </c>
      <c r="J46" s="130">
        <v>32.360707206999997</v>
      </c>
      <c r="K46" s="130">
        <v>45.285860020000001</v>
      </c>
    </row>
    <row r="47" spans="1:11" ht="34.5" x14ac:dyDescent="0.35">
      <c r="A47" s="129" t="s">
        <v>65</v>
      </c>
      <c r="B47" s="129" t="s">
        <v>536</v>
      </c>
      <c r="C47" s="130">
        <v>1.0024557215000001</v>
      </c>
      <c r="D47" s="130">
        <v>2.5175152997999999</v>
      </c>
      <c r="E47" s="130">
        <v>2.3795785323</v>
      </c>
      <c r="F47" s="130">
        <v>1.9121470158</v>
      </c>
      <c r="G47" s="130">
        <v>2.2260344614999998</v>
      </c>
      <c r="H47" s="130">
        <v>3.6839536497999998</v>
      </c>
      <c r="I47" s="130">
        <v>1.8425905488000001</v>
      </c>
      <c r="J47" s="130">
        <v>14.267454837000001</v>
      </c>
      <c r="K47" s="130">
        <v>7.5606129426999997</v>
      </c>
    </row>
    <row r="48" spans="1:11" ht="34.5" x14ac:dyDescent="0.35">
      <c r="A48" s="129" t="s">
        <v>66</v>
      </c>
      <c r="B48" s="129" t="s">
        <v>67</v>
      </c>
      <c r="C48" s="130">
        <v>25.652738605</v>
      </c>
      <c r="D48" s="130">
        <v>36.703345241999997</v>
      </c>
      <c r="E48" s="130">
        <v>35.055970062999997</v>
      </c>
      <c r="F48" s="130">
        <v>34.184723564999999</v>
      </c>
      <c r="G48" s="130">
        <v>20.814291011000002</v>
      </c>
      <c r="H48" s="130">
        <v>23.512582607999999</v>
      </c>
      <c r="I48" s="130">
        <v>24.391244864000001</v>
      </c>
      <c r="J48" s="130">
        <v>23.598473252000002</v>
      </c>
      <c r="K48" s="130">
        <v>27.551157285999999</v>
      </c>
    </row>
    <row r="49" spans="1:11" ht="34.5" x14ac:dyDescent="0.35">
      <c r="A49" s="129" t="s">
        <v>68</v>
      </c>
      <c r="B49" s="129" t="s">
        <v>537</v>
      </c>
      <c r="C49" s="130">
        <v>0.58702241129999999</v>
      </c>
      <c r="D49" s="130">
        <v>2.6657748735000002</v>
      </c>
      <c r="E49" s="130">
        <v>4.9314263533</v>
      </c>
      <c r="F49" s="130">
        <v>5.9270448338000001</v>
      </c>
      <c r="G49" s="130">
        <v>1.3893746165</v>
      </c>
      <c r="H49" s="130">
        <v>1.2614831468000001</v>
      </c>
      <c r="I49" s="130">
        <v>1.7979722857</v>
      </c>
      <c r="J49" s="130">
        <v>1.1706901940000001</v>
      </c>
      <c r="K49" s="130">
        <v>1.1829875354999999</v>
      </c>
    </row>
    <row r="50" spans="1:11" ht="34.5" x14ac:dyDescent="0.35">
      <c r="A50" s="129" t="s">
        <v>69</v>
      </c>
      <c r="B50" s="129" t="s">
        <v>70</v>
      </c>
      <c r="C50" s="130">
        <v>37.487427558999997</v>
      </c>
      <c r="D50" s="130">
        <v>40.338034039</v>
      </c>
      <c r="E50" s="130">
        <v>54.053340663</v>
      </c>
      <c r="F50" s="130">
        <v>36.725911134999997</v>
      </c>
      <c r="G50" s="130">
        <v>27.313241517000002</v>
      </c>
      <c r="H50" s="130">
        <v>38.623014898000001</v>
      </c>
      <c r="I50" s="130">
        <v>41.065812160999997</v>
      </c>
      <c r="J50" s="130">
        <v>21.700621524999999</v>
      </c>
      <c r="K50" s="130">
        <v>37.613171543999997</v>
      </c>
    </row>
    <row r="51" spans="1:11" ht="34.5" x14ac:dyDescent="0.35">
      <c r="A51" s="129" t="s">
        <v>71</v>
      </c>
      <c r="B51" s="129" t="s">
        <v>538</v>
      </c>
      <c r="C51" s="130">
        <v>1.3706475719</v>
      </c>
      <c r="D51" s="130">
        <v>2.3783885406</v>
      </c>
      <c r="E51" s="130">
        <v>4.0242031952000001</v>
      </c>
      <c r="F51" s="130">
        <v>5.0609964060000001</v>
      </c>
      <c r="G51" s="130">
        <v>2.4776578831</v>
      </c>
      <c r="H51" s="130">
        <v>3.0294523996999998</v>
      </c>
      <c r="I51" s="130">
        <v>4.6292764024000004</v>
      </c>
      <c r="J51" s="130">
        <v>9.0902033582000001</v>
      </c>
      <c r="K51" s="130">
        <v>14.503653585</v>
      </c>
    </row>
    <row r="52" spans="1:11" ht="34.5" x14ac:dyDescent="0.35">
      <c r="A52" s="129" t="s">
        <v>72</v>
      </c>
      <c r="B52" s="129" t="s">
        <v>73</v>
      </c>
      <c r="C52" s="130">
        <v>42.041675046000002</v>
      </c>
      <c r="D52" s="130">
        <v>42.757926075</v>
      </c>
      <c r="E52" s="130">
        <v>59.201782086000001</v>
      </c>
      <c r="F52" s="130">
        <v>41.476878736000003</v>
      </c>
      <c r="G52" s="130">
        <v>31.205492767999999</v>
      </c>
      <c r="H52" s="130">
        <v>40.472798726999997</v>
      </c>
      <c r="I52" s="130">
        <v>39.812930575999999</v>
      </c>
      <c r="J52" s="130">
        <v>23.986030997</v>
      </c>
      <c r="K52" s="130">
        <v>36.509774143000001</v>
      </c>
    </row>
    <row r="53" spans="1:11" ht="34.5" x14ac:dyDescent="0.35">
      <c r="A53" s="129" t="s">
        <v>74</v>
      </c>
      <c r="B53" s="129" t="s">
        <v>539</v>
      </c>
      <c r="C53" s="130">
        <v>1.7970879851999999</v>
      </c>
      <c r="D53" s="130">
        <v>2.9383373345999999</v>
      </c>
      <c r="E53" s="130">
        <v>3.9018576932000002</v>
      </c>
      <c r="F53" s="130">
        <v>5.1560640589000002</v>
      </c>
      <c r="G53" s="130">
        <v>3.3538250268000001</v>
      </c>
      <c r="H53" s="130">
        <v>5.2492420806000002</v>
      </c>
      <c r="I53" s="130">
        <v>5.7921019938000002</v>
      </c>
      <c r="J53" s="130">
        <v>17.515544906999999</v>
      </c>
      <c r="K53" s="130">
        <v>22.567311559</v>
      </c>
    </row>
    <row r="54" spans="1:11" ht="34.5" x14ac:dyDescent="0.35">
      <c r="A54" s="129" t="s">
        <v>75</v>
      </c>
      <c r="B54" s="129" t="s">
        <v>76</v>
      </c>
      <c r="C54" s="130">
        <v>36.413269878999998</v>
      </c>
      <c r="D54" s="130">
        <v>33.266963595999997</v>
      </c>
      <c r="E54" s="130">
        <v>30.525686738000001</v>
      </c>
      <c r="F54" s="130">
        <v>36.342737900000003</v>
      </c>
      <c r="G54" s="130">
        <v>41.759712950000001</v>
      </c>
      <c r="H54" s="130">
        <v>37.285693709999997</v>
      </c>
      <c r="I54" s="130">
        <v>38.097303312999998</v>
      </c>
      <c r="J54" s="130">
        <v>40.381568596999998</v>
      </c>
      <c r="K54" s="130">
        <v>33.626166548</v>
      </c>
    </row>
    <row r="55" spans="1:11" ht="34.5" x14ac:dyDescent="0.35">
      <c r="A55" s="129" t="s">
        <v>77</v>
      </c>
      <c r="B55" s="129" t="s">
        <v>540</v>
      </c>
      <c r="C55" s="130">
        <v>0.39115901419999999</v>
      </c>
      <c r="D55" s="130">
        <v>1.1651536191</v>
      </c>
      <c r="E55" s="130">
        <v>1.2598463679</v>
      </c>
      <c r="F55" s="130">
        <v>1.1002380402</v>
      </c>
      <c r="G55" s="130">
        <v>1.0014227223000001</v>
      </c>
      <c r="H55" s="130">
        <v>1.0352527252999999</v>
      </c>
      <c r="I55" s="130">
        <v>1.0856714247999999</v>
      </c>
      <c r="J55" s="130">
        <v>1.1870398625</v>
      </c>
      <c r="K55" s="130">
        <v>1.0201625887000001</v>
      </c>
    </row>
    <row r="56" spans="1:11" ht="34.5" x14ac:dyDescent="0.35">
      <c r="A56" s="129" t="s">
        <v>78</v>
      </c>
      <c r="B56" s="129" t="s">
        <v>79</v>
      </c>
      <c r="C56" s="130">
        <v>34.236163152000003</v>
      </c>
      <c r="D56" s="130">
        <v>32.082367505999997</v>
      </c>
      <c r="E56" s="130">
        <v>29.790580778999999</v>
      </c>
      <c r="F56" s="130">
        <v>36.469389849999999</v>
      </c>
      <c r="G56" s="130">
        <v>45.085386258</v>
      </c>
      <c r="H56" s="130">
        <v>28.526580501000002</v>
      </c>
      <c r="I56" s="130">
        <v>35.956762406999999</v>
      </c>
      <c r="J56" s="130">
        <v>45.837900089999998</v>
      </c>
      <c r="K56" s="130">
        <v>25.858763110000002</v>
      </c>
    </row>
    <row r="57" spans="1:11" ht="34.5" x14ac:dyDescent="0.35">
      <c r="A57" s="129" t="s">
        <v>80</v>
      </c>
      <c r="B57" s="129" t="s">
        <v>541</v>
      </c>
      <c r="C57" s="130">
        <v>0.56315462189999999</v>
      </c>
      <c r="D57" s="130">
        <v>1.6942962743000001</v>
      </c>
      <c r="E57" s="130">
        <v>1.2931898769000001</v>
      </c>
      <c r="F57" s="130">
        <v>1.0513153425999999</v>
      </c>
      <c r="G57" s="130">
        <v>1.6871896040000001</v>
      </c>
      <c r="H57" s="130">
        <v>2.0118299670000002</v>
      </c>
      <c r="I57" s="130">
        <v>1.1057907890000001</v>
      </c>
      <c r="J57" s="130">
        <v>11.693382916999999</v>
      </c>
      <c r="K57" s="130">
        <v>5.0363498146000003</v>
      </c>
    </row>
    <row r="58" spans="1:11" ht="34.5" x14ac:dyDescent="0.35">
      <c r="A58" s="129" t="s">
        <v>81</v>
      </c>
      <c r="B58" s="129" t="s">
        <v>82</v>
      </c>
      <c r="C58" s="130">
        <v>38.912834486999998</v>
      </c>
      <c r="D58" s="130">
        <v>35.572243985999997</v>
      </c>
      <c r="E58" s="130">
        <v>40.588734830999996</v>
      </c>
      <c r="F58" s="130">
        <v>39.360004609000001</v>
      </c>
      <c r="G58" s="130">
        <v>41.632518535000003</v>
      </c>
      <c r="H58" s="130">
        <v>40.9579436</v>
      </c>
      <c r="I58" s="130">
        <v>41.946191347999999</v>
      </c>
      <c r="J58" s="130">
        <v>40.177066511</v>
      </c>
      <c r="K58" s="130">
        <v>34.118337705000002</v>
      </c>
    </row>
    <row r="59" spans="1:11" ht="34.5" x14ac:dyDescent="0.35">
      <c r="A59" s="129" t="s">
        <v>83</v>
      </c>
      <c r="B59" s="129" t="s">
        <v>542</v>
      </c>
      <c r="C59" s="130">
        <v>0.48272161209999997</v>
      </c>
      <c r="D59" s="130">
        <v>1.8305875987</v>
      </c>
      <c r="E59" s="130">
        <v>4.9174276924000004</v>
      </c>
      <c r="F59" s="130">
        <v>5.4835395123000001</v>
      </c>
      <c r="G59" s="130">
        <v>1.0565128718000001</v>
      </c>
      <c r="H59" s="130">
        <v>0.98835096239999998</v>
      </c>
      <c r="I59" s="130">
        <v>1.8357809430000001</v>
      </c>
      <c r="J59" s="130">
        <v>1.0639148780000001</v>
      </c>
      <c r="K59" s="130">
        <v>0.94231047440000004</v>
      </c>
    </row>
    <row r="60" spans="1:11" ht="34.5" x14ac:dyDescent="0.35">
      <c r="A60" s="129" t="s">
        <v>84</v>
      </c>
      <c r="B60" s="129" t="s">
        <v>85</v>
      </c>
      <c r="C60" s="130">
        <v>33.912863004000002</v>
      </c>
      <c r="D60" s="130">
        <v>31.261091214</v>
      </c>
      <c r="E60" s="130">
        <v>30.979321350999999</v>
      </c>
      <c r="F60" s="130">
        <v>36.103384050000003</v>
      </c>
      <c r="G60" s="130">
        <v>39.401460528000001</v>
      </c>
      <c r="H60" s="130">
        <v>25.450527901000001</v>
      </c>
      <c r="I60" s="130">
        <v>36.461792973999998</v>
      </c>
      <c r="J60" s="130">
        <v>43.973268889000003</v>
      </c>
      <c r="K60" s="130">
        <v>22.826633804</v>
      </c>
    </row>
    <row r="61" spans="1:11" ht="34.5" x14ac:dyDescent="0.35">
      <c r="A61" s="129" t="s">
        <v>86</v>
      </c>
      <c r="B61" s="129" t="s">
        <v>543</v>
      </c>
      <c r="C61" s="130">
        <v>1.017705928</v>
      </c>
      <c r="D61" s="130">
        <v>1.647311314</v>
      </c>
      <c r="E61" s="130">
        <v>3.9127312091999999</v>
      </c>
      <c r="F61" s="130">
        <v>2.6451962315999999</v>
      </c>
      <c r="G61" s="130">
        <v>1.8143399809</v>
      </c>
      <c r="H61" s="130">
        <v>2.4008325901999998</v>
      </c>
      <c r="I61" s="130">
        <v>3.3051620848000001</v>
      </c>
      <c r="J61" s="130">
        <v>7.9265111329</v>
      </c>
      <c r="K61" s="130">
        <v>13.749400772</v>
      </c>
    </row>
    <row r="62" spans="1:11" ht="34.5" x14ac:dyDescent="0.35">
      <c r="A62" s="129" t="s">
        <v>87</v>
      </c>
      <c r="B62" s="129" t="s">
        <v>88</v>
      </c>
      <c r="C62" s="130">
        <v>32.240149746</v>
      </c>
      <c r="D62" s="130">
        <v>33.925956470999999</v>
      </c>
      <c r="E62" s="130">
        <v>27.090828195</v>
      </c>
      <c r="F62" s="130">
        <v>32.656523700999998</v>
      </c>
      <c r="G62" s="130">
        <v>36.447185806999997</v>
      </c>
      <c r="H62" s="130">
        <v>26.835296162999999</v>
      </c>
      <c r="I62" s="130">
        <v>33.857953844999997</v>
      </c>
      <c r="J62" s="130">
        <v>41.703458810999997</v>
      </c>
      <c r="K62" s="130">
        <v>28.083425662</v>
      </c>
    </row>
    <row r="63" spans="1:11" ht="34.5" x14ac:dyDescent="0.35">
      <c r="A63" s="129" t="s">
        <v>89</v>
      </c>
      <c r="B63" s="129" t="s">
        <v>544</v>
      </c>
      <c r="C63" s="130">
        <v>1.6151742764000001</v>
      </c>
      <c r="D63" s="130">
        <v>2.7778791423999998</v>
      </c>
      <c r="E63" s="130">
        <v>3.8145613153000002</v>
      </c>
      <c r="F63" s="130">
        <v>4.1605300132999998</v>
      </c>
      <c r="G63" s="130">
        <v>2.402958162</v>
      </c>
      <c r="H63" s="130">
        <v>4.6490729388999998</v>
      </c>
      <c r="I63" s="130">
        <v>5.2634258376999998</v>
      </c>
      <c r="J63" s="130">
        <v>14.479274085</v>
      </c>
      <c r="K63" s="130">
        <v>20.109858032999998</v>
      </c>
    </row>
    <row r="64" spans="1:11" x14ac:dyDescent="0.35">
      <c r="A64" s="129" t="s">
        <v>90</v>
      </c>
      <c r="B64" s="129" t="s">
        <v>91</v>
      </c>
      <c r="C64" s="130">
        <v>11.317488669999999</v>
      </c>
      <c r="D64" s="130">
        <v>7.1000367821000001</v>
      </c>
      <c r="E64" s="130">
        <v>8.8739499388999992</v>
      </c>
      <c r="F64" s="130">
        <v>15.64259373</v>
      </c>
      <c r="G64" s="130">
        <v>14.467574708000001</v>
      </c>
      <c r="H64" s="130">
        <v>13.537713255</v>
      </c>
      <c r="I64" s="130">
        <v>10.103051131999999</v>
      </c>
      <c r="J64" s="130">
        <v>13.058638674999999</v>
      </c>
      <c r="K64" s="130">
        <v>7.6810430536999998</v>
      </c>
    </row>
    <row r="65" spans="1:11" x14ac:dyDescent="0.35">
      <c r="A65" s="129" t="s">
        <v>92</v>
      </c>
      <c r="B65" s="129" t="s">
        <v>545</v>
      </c>
      <c r="C65" s="130">
        <v>0.2357560282</v>
      </c>
      <c r="D65" s="130">
        <v>0.58775925750000002</v>
      </c>
      <c r="E65" s="130">
        <v>0.6934380027</v>
      </c>
      <c r="F65" s="130">
        <v>0.80927170110000002</v>
      </c>
      <c r="G65" s="130">
        <v>0.6313162538</v>
      </c>
      <c r="H65" s="130">
        <v>0.68132767260000004</v>
      </c>
      <c r="I65" s="130">
        <v>0.58899251379999995</v>
      </c>
      <c r="J65" s="130">
        <v>0.76301417890000001</v>
      </c>
      <c r="K65" s="130">
        <v>0.52356819470000004</v>
      </c>
    </row>
    <row r="66" spans="1:11" x14ac:dyDescent="0.35">
      <c r="A66" s="129" t="s">
        <v>93</v>
      </c>
      <c r="B66" s="129" t="s">
        <v>94</v>
      </c>
      <c r="C66" s="130">
        <v>10.217945973000001</v>
      </c>
      <c r="D66" s="130">
        <v>4.1670069880999998</v>
      </c>
      <c r="E66" s="130">
        <v>8.6709531710000007</v>
      </c>
      <c r="F66" s="130">
        <v>17.587602605000001</v>
      </c>
      <c r="G66" s="130">
        <v>12.706880368</v>
      </c>
      <c r="H66" s="130">
        <v>5.9679316936999998</v>
      </c>
      <c r="I66" s="130">
        <v>6.9856630592000002</v>
      </c>
      <c r="J66" s="130">
        <v>10.996839837</v>
      </c>
      <c r="K66" s="130">
        <v>5.6057004513999997</v>
      </c>
    </row>
    <row r="67" spans="1:11" ht="34.5" x14ac:dyDescent="0.35">
      <c r="A67" s="129" t="s">
        <v>95</v>
      </c>
      <c r="B67" s="129" t="s">
        <v>546</v>
      </c>
      <c r="C67" s="130">
        <v>0.3890927777</v>
      </c>
      <c r="D67" s="130">
        <v>0.73189050369999997</v>
      </c>
      <c r="E67" s="130">
        <v>0.71467852809999999</v>
      </c>
      <c r="F67" s="130">
        <v>0.86835472459999996</v>
      </c>
      <c r="G67" s="130">
        <v>1.6912456318</v>
      </c>
      <c r="H67" s="130">
        <v>1.6786791904</v>
      </c>
      <c r="I67" s="130">
        <v>0.66850146639999997</v>
      </c>
      <c r="J67" s="130">
        <v>12.024704567000001</v>
      </c>
      <c r="K67" s="130">
        <v>4.9707979128000002</v>
      </c>
    </row>
    <row r="68" spans="1:11" x14ac:dyDescent="0.35">
      <c r="A68" s="129" t="s">
        <v>96</v>
      </c>
      <c r="B68" s="129" t="s">
        <v>97</v>
      </c>
      <c r="C68" s="130">
        <v>13.933685196000001</v>
      </c>
      <c r="D68" s="130">
        <v>13.380490182000001</v>
      </c>
      <c r="E68" s="130">
        <v>19.081479339000001</v>
      </c>
      <c r="F68" s="130">
        <v>18.332414046</v>
      </c>
      <c r="G68" s="130">
        <v>18.652294440999999</v>
      </c>
      <c r="H68" s="130">
        <v>16.689057588000001</v>
      </c>
      <c r="I68" s="130">
        <v>16.062435159</v>
      </c>
      <c r="J68" s="130">
        <v>13.146577257000001</v>
      </c>
      <c r="K68" s="130">
        <v>7.8992247892999998</v>
      </c>
    </row>
    <row r="69" spans="1:11" ht="34.5" x14ac:dyDescent="0.35">
      <c r="A69" s="129" t="s">
        <v>98</v>
      </c>
      <c r="B69" s="129" t="s">
        <v>547</v>
      </c>
      <c r="C69" s="130">
        <v>0.32997649890000003</v>
      </c>
      <c r="D69" s="130">
        <v>1.1591955075</v>
      </c>
      <c r="E69" s="130">
        <v>3.8441635256</v>
      </c>
      <c r="F69" s="130">
        <v>4.7601833237999998</v>
      </c>
      <c r="G69" s="130">
        <v>0.73619477030000002</v>
      </c>
      <c r="H69" s="130">
        <v>0.7659802805</v>
      </c>
      <c r="I69" s="130">
        <v>1.1307560050000001</v>
      </c>
      <c r="J69" s="130">
        <v>0.7234393402</v>
      </c>
      <c r="K69" s="130">
        <v>0.51957414349999997</v>
      </c>
    </row>
    <row r="70" spans="1:11" x14ac:dyDescent="0.35">
      <c r="A70" s="129" t="s">
        <v>99</v>
      </c>
      <c r="B70" s="129" t="s">
        <v>100</v>
      </c>
      <c r="C70" s="130">
        <v>5.1119945080000004</v>
      </c>
      <c r="D70" s="130">
        <v>4.9303812897999997</v>
      </c>
      <c r="E70" s="130">
        <v>5.1281040069000001</v>
      </c>
      <c r="F70" s="130">
        <v>8.8197758167</v>
      </c>
      <c r="G70" s="130">
        <v>4.6404956437999996</v>
      </c>
      <c r="H70" s="130">
        <v>1.8575821689000001</v>
      </c>
      <c r="I70" s="130">
        <v>3.6525967770999999</v>
      </c>
      <c r="J70" s="130">
        <v>10.970541258000001</v>
      </c>
      <c r="K70" s="130">
        <v>5.0192717153000004</v>
      </c>
    </row>
    <row r="71" spans="1:11" ht="34.5" x14ac:dyDescent="0.35">
      <c r="A71" s="129" t="s">
        <v>101</v>
      </c>
      <c r="B71" s="129" t="s">
        <v>548</v>
      </c>
      <c r="C71" s="130">
        <v>0.88569223239999995</v>
      </c>
      <c r="D71" s="130">
        <v>1.5034201489000001</v>
      </c>
      <c r="E71" s="130">
        <v>2.6152954225</v>
      </c>
      <c r="F71" s="130">
        <v>2.6890750943000001</v>
      </c>
      <c r="G71" s="130">
        <v>1.3626445421</v>
      </c>
      <c r="H71" s="130">
        <v>2.3244483488999998</v>
      </c>
      <c r="I71" s="130">
        <v>3.4712707321999998</v>
      </c>
      <c r="J71" s="130">
        <v>10.186517457000001</v>
      </c>
      <c r="K71" s="130">
        <v>13.060279828000001</v>
      </c>
    </row>
    <row r="72" spans="1:11" x14ac:dyDescent="0.35">
      <c r="A72" s="129" t="s">
        <v>102</v>
      </c>
      <c r="B72" s="129" t="s">
        <v>103</v>
      </c>
      <c r="C72" s="130">
        <v>5.1436350416999996</v>
      </c>
      <c r="D72" s="130">
        <v>4.9843078638999998</v>
      </c>
      <c r="E72" s="130">
        <v>4.5774222117000001</v>
      </c>
      <c r="F72" s="130">
        <v>4.8813947718000001</v>
      </c>
      <c r="G72" s="130">
        <v>4.5698221295000003</v>
      </c>
      <c r="H72" s="130">
        <v>4.4896338250000003</v>
      </c>
      <c r="I72" s="130">
        <v>6.8263180661999998</v>
      </c>
      <c r="J72" s="130">
        <v>12.081709618</v>
      </c>
      <c r="K72" s="130">
        <v>2.4055153815999999</v>
      </c>
    </row>
    <row r="73" spans="1:11" ht="34.5" x14ac:dyDescent="0.35">
      <c r="A73" s="129" t="s">
        <v>104</v>
      </c>
      <c r="B73" s="129" t="s">
        <v>549</v>
      </c>
      <c r="C73" s="130">
        <v>1.5303709456000001</v>
      </c>
      <c r="D73" s="130">
        <v>3.1518338374999999</v>
      </c>
      <c r="E73" s="130">
        <v>2.87329963</v>
      </c>
      <c r="F73" s="130">
        <v>3.4940901696000002</v>
      </c>
      <c r="G73" s="130">
        <v>2.7086775358000001</v>
      </c>
      <c r="H73" s="130">
        <v>4.8194051409999998</v>
      </c>
      <c r="I73" s="130">
        <v>4.9111998884999997</v>
      </c>
      <c r="J73" s="130">
        <v>16.419377488999999</v>
      </c>
      <c r="K73" s="130">
        <v>19.916903307999998</v>
      </c>
    </row>
    <row r="74" spans="1:11" ht="34.5" x14ac:dyDescent="0.35">
      <c r="A74" s="129" t="s">
        <v>105</v>
      </c>
      <c r="B74" s="129" t="s">
        <v>106</v>
      </c>
      <c r="C74" s="130">
        <v>11.090280334999999</v>
      </c>
      <c r="D74" s="130">
        <v>12.720156283</v>
      </c>
      <c r="E74" s="130">
        <v>5.2294113289000004</v>
      </c>
      <c r="F74" s="130">
        <v>2.4528509139999999</v>
      </c>
      <c r="G74" s="130">
        <v>13.121317126999999</v>
      </c>
      <c r="H74" s="130">
        <v>14.404025402</v>
      </c>
      <c r="I74" s="130">
        <v>8.4876973136</v>
      </c>
      <c r="J74" s="130">
        <v>17.183210375000002</v>
      </c>
      <c r="K74" s="130">
        <v>17.899568104</v>
      </c>
    </row>
    <row r="75" spans="1:11" ht="34.5" x14ac:dyDescent="0.35">
      <c r="A75" s="129" t="s">
        <v>107</v>
      </c>
      <c r="B75" s="129" t="s">
        <v>550</v>
      </c>
      <c r="C75" s="130">
        <v>0.3706226011</v>
      </c>
      <c r="D75" s="130">
        <v>1.117754879</v>
      </c>
      <c r="E75" s="130">
        <v>0.96415722010000005</v>
      </c>
      <c r="F75" s="130">
        <v>0.63756610250000001</v>
      </c>
      <c r="G75" s="130">
        <v>1.1240211506</v>
      </c>
      <c r="H75" s="130">
        <v>1.1066235657000001</v>
      </c>
      <c r="I75" s="130">
        <v>0.82309964229999999</v>
      </c>
      <c r="J75" s="130">
        <v>1.2507141015000001</v>
      </c>
      <c r="K75" s="130">
        <v>1.3219685472</v>
      </c>
    </row>
    <row r="76" spans="1:11" ht="34.5" x14ac:dyDescent="0.35">
      <c r="A76" s="129" t="s">
        <v>108</v>
      </c>
      <c r="B76" s="129" t="s">
        <v>109</v>
      </c>
      <c r="C76" s="130">
        <v>0.49189865830000001</v>
      </c>
      <c r="D76" s="130" t="s">
        <v>110</v>
      </c>
      <c r="E76" s="130" t="s">
        <v>110</v>
      </c>
      <c r="F76" s="130" t="s">
        <v>110</v>
      </c>
      <c r="G76" s="130" t="s">
        <v>110</v>
      </c>
      <c r="H76" s="130" t="s">
        <v>110</v>
      </c>
      <c r="I76" s="130" t="s">
        <v>110</v>
      </c>
      <c r="J76" s="130" t="s">
        <v>110</v>
      </c>
      <c r="K76" s="130" t="s">
        <v>110</v>
      </c>
    </row>
    <row r="77" spans="1:11" ht="34.5" x14ac:dyDescent="0.35">
      <c r="A77" s="129" t="s">
        <v>111</v>
      </c>
      <c r="B77" s="129" t="s">
        <v>551</v>
      </c>
      <c r="C77" s="130">
        <v>0.16864415429999999</v>
      </c>
      <c r="D77" s="130" t="s">
        <v>110</v>
      </c>
      <c r="E77" s="130" t="s">
        <v>110</v>
      </c>
      <c r="F77" s="130" t="s">
        <v>110</v>
      </c>
      <c r="G77" s="130" t="s">
        <v>110</v>
      </c>
      <c r="H77" s="130" t="s">
        <v>110</v>
      </c>
      <c r="I77" s="130" t="s">
        <v>110</v>
      </c>
      <c r="J77" s="130" t="s">
        <v>110</v>
      </c>
      <c r="K77" s="130" t="s">
        <v>110</v>
      </c>
    </row>
    <row r="78" spans="1:11" ht="34.5" x14ac:dyDescent="0.35">
      <c r="A78" s="129" t="s">
        <v>112</v>
      </c>
      <c r="B78" s="129" t="s">
        <v>113</v>
      </c>
      <c r="C78" s="130">
        <v>16.536552777000001</v>
      </c>
      <c r="D78" s="130">
        <v>18.320184328</v>
      </c>
      <c r="E78" s="130">
        <v>18.502746395999999</v>
      </c>
      <c r="F78" s="130">
        <v>12.388492915</v>
      </c>
      <c r="G78" s="130">
        <v>10.494466698</v>
      </c>
      <c r="H78" s="130">
        <v>16.24383044</v>
      </c>
      <c r="I78" s="130">
        <v>20.196220991000001</v>
      </c>
      <c r="J78" s="130">
        <v>17.489634391999999</v>
      </c>
      <c r="K78" s="130">
        <v>18.480120663000001</v>
      </c>
    </row>
    <row r="79" spans="1:11" ht="34.5" x14ac:dyDescent="0.35">
      <c r="A79" s="129" t="s">
        <v>114</v>
      </c>
      <c r="B79" s="129" t="s">
        <v>552</v>
      </c>
      <c r="C79" s="130">
        <v>0.57159728040000002</v>
      </c>
      <c r="D79" s="130">
        <v>2.0502563917000001</v>
      </c>
      <c r="E79" s="130">
        <v>5.9443316070999996</v>
      </c>
      <c r="F79" s="130">
        <v>5.2354129114000001</v>
      </c>
      <c r="G79" s="130">
        <v>1.1378154701000001</v>
      </c>
      <c r="H79" s="130">
        <v>1.2640052737</v>
      </c>
      <c r="I79" s="130">
        <v>1.8342143738000001</v>
      </c>
      <c r="J79" s="130">
        <v>1.2107076162999999</v>
      </c>
      <c r="K79" s="130">
        <v>1.3303579458999999</v>
      </c>
    </row>
    <row r="80" spans="1:11" ht="34.5" x14ac:dyDescent="0.35">
      <c r="A80" s="129" t="s">
        <v>116</v>
      </c>
      <c r="B80" s="129" t="s">
        <v>117</v>
      </c>
      <c r="C80" s="130">
        <v>30.902465807999999</v>
      </c>
      <c r="D80" s="130">
        <v>40.496320244000003</v>
      </c>
      <c r="E80" s="130">
        <v>23.631256438000001</v>
      </c>
      <c r="F80" s="130">
        <v>9.8260797139000005</v>
      </c>
      <c r="G80" s="130">
        <v>43.272045792999997</v>
      </c>
      <c r="H80" s="130">
        <v>26.823590301999999</v>
      </c>
      <c r="I80" s="130">
        <v>13.748705320999999</v>
      </c>
      <c r="J80" s="130">
        <v>23.822923915000001</v>
      </c>
      <c r="K80" s="130" t="s">
        <v>110</v>
      </c>
    </row>
    <row r="81" spans="1:11" ht="34.5" x14ac:dyDescent="0.35">
      <c r="A81" s="129" t="s">
        <v>118</v>
      </c>
      <c r="B81" s="129" t="s">
        <v>554</v>
      </c>
      <c r="C81" s="130">
        <v>2.0316044273</v>
      </c>
      <c r="D81" s="130">
        <v>3.7781775228000001</v>
      </c>
      <c r="E81" s="130">
        <v>5.2693075846999999</v>
      </c>
      <c r="F81" s="130">
        <v>4.6866785248999996</v>
      </c>
      <c r="G81" s="130">
        <v>4.0753697229999997</v>
      </c>
      <c r="H81" s="130">
        <v>5.2057345539000002</v>
      </c>
      <c r="I81" s="130">
        <v>5.3887020172</v>
      </c>
      <c r="J81" s="130">
        <v>11.312944561</v>
      </c>
      <c r="K81" s="130" t="s">
        <v>110</v>
      </c>
    </row>
    <row r="82" spans="1:11" ht="34.5" x14ac:dyDescent="0.35">
      <c r="A82" s="129" t="s">
        <v>120</v>
      </c>
      <c r="B82" s="129" t="s">
        <v>121</v>
      </c>
      <c r="C82" s="130">
        <v>17.940959234000001</v>
      </c>
      <c r="D82" s="130">
        <v>25.480032507000001</v>
      </c>
      <c r="E82" s="130">
        <v>12.267336073999999</v>
      </c>
      <c r="F82" s="130" t="s">
        <v>110</v>
      </c>
      <c r="G82" s="130">
        <v>28.325388432</v>
      </c>
      <c r="H82" s="130">
        <v>21.650389570000002</v>
      </c>
      <c r="I82" s="130">
        <v>10.359462937</v>
      </c>
      <c r="J82" s="130" t="s">
        <v>110</v>
      </c>
      <c r="K82" s="130" t="s">
        <v>110</v>
      </c>
    </row>
    <row r="83" spans="1:11" ht="34.5" x14ac:dyDescent="0.35">
      <c r="A83" s="129" t="s">
        <v>122</v>
      </c>
      <c r="B83" s="129" t="s">
        <v>556</v>
      </c>
      <c r="C83" s="130">
        <v>1.9797914598999999</v>
      </c>
      <c r="D83" s="130">
        <v>4.5610053594000002</v>
      </c>
      <c r="E83" s="130">
        <v>3.8005478531999999</v>
      </c>
      <c r="F83" s="130" t="s">
        <v>110</v>
      </c>
      <c r="G83" s="130">
        <v>4.9478712206999997</v>
      </c>
      <c r="H83" s="130">
        <v>5.9901085079999996</v>
      </c>
      <c r="I83" s="130">
        <v>4.4503332696999998</v>
      </c>
      <c r="J83" s="130" t="s">
        <v>110</v>
      </c>
      <c r="K83" s="130" t="s">
        <v>110</v>
      </c>
    </row>
    <row r="84" spans="1:11" ht="34.5" x14ac:dyDescent="0.35">
      <c r="A84" s="129" t="s">
        <v>124</v>
      </c>
      <c r="B84" s="129" t="s">
        <v>125</v>
      </c>
      <c r="C84" s="130">
        <v>19.918394649</v>
      </c>
      <c r="D84" s="130">
        <v>31.588133739</v>
      </c>
      <c r="E84" s="130">
        <v>12.637717338</v>
      </c>
      <c r="F84" s="130">
        <v>7.4696661857000004</v>
      </c>
      <c r="G84" s="130">
        <v>30.059977232000001</v>
      </c>
      <c r="H84" s="130">
        <v>16.458659097000002</v>
      </c>
      <c r="I84" s="130">
        <v>12.086602679</v>
      </c>
      <c r="J84" s="130">
        <v>18.723927162999999</v>
      </c>
      <c r="K84" s="130">
        <v>16.784788750000001</v>
      </c>
    </row>
    <row r="85" spans="1:11" ht="34.5" x14ac:dyDescent="0.35">
      <c r="A85" s="129" t="s">
        <v>126</v>
      </c>
      <c r="B85" s="129" t="s">
        <v>558</v>
      </c>
      <c r="C85" s="130">
        <v>1.4291496243999999</v>
      </c>
      <c r="D85" s="130">
        <v>3.7926688161</v>
      </c>
      <c r="E85" s="130">
        <v>2.8157607142000001</v>
      </c>
      <c r="F85" s="130">
        <v>2.5040835832999999</v>
      </c>
      <c r="G85" s="130">
        <v>3.6739542861999999</v>
      </c>
      <c r="H85" s="130">
        <v>3.6436225919999998</v>
      </c>
      <c r="I85" s="130">
        <v>3.5390198651999998</v>
      </c>
      <c r="J85" s="130">
        <v>5.9798143777000003</v>
      </c>
      <c r="K85" s="130">
        <v>7.7212641299999998</v>
      </c>
    </row>
    <row r="86" spans="1:11" ht="34.5" x14ac:dyDescent="0.35">
      <c r="A86" s="129" t="s">
        <v>128</v>
      </c>
      <c r="B86" s="129" t="s">
        <v>129</v>
      </c>
      <c r="C86" s="130">
        <v>9.2969282905000004</v>
      </c>
      <c r="D86" s="130">
        <v>6.3255146259000004</v>
      </c>
      <c r="E86" s="130">
        <v>3.0070316854999999</v>
      </c>
      <c r="F86" s="130">
        <v>1.0498600909</v>
      </c>
      <c r="G86" s="130">
        <v>6.9106364949000003</v>
      </c>
      <c r="H86" s="130">
        <v>14.102385057999999</v>
      </c>
      <c r="I86" s="130">
        <v>8.0356005807000006</v>
      </c>
      <c r="J86" s="130">
        <v>17.105756508999999</v>
      </c>
      <c r="K86" s="130">
        <v>17.947255288000001</v>
      </c>
    </row>
    <row r="87" spans="1:11" ht="34.5" x14ac:dyDescent="0.35">
      <c r="A87" s="129" t="s">
        <v>130</v>
      </c>
      <c r="B87" s="129" t="s">
        <v>560</v>
      </c>
      <c r="C87" s="130">
        <v>0.35708805300000002</v>
      </c>
      <c r="D87" s="130">
        <v>0.90178750340000002</v>
      </c>
      <c r="E87" s="130">
        <v>0.88969641440000002</v>
      </c>
      <c r="F87" s="130">
        <v>0.46845592990000001</v>
      </c>
      <c r="G87" s="130">
        <v>0.85201002339999998</v>
      </c>
      <c r="H87" s="130">
        <v>1.1677674688999999</v>
      </c>
      <c r="I87" s="130">
        <v>0.79645953879999998</v>
      </c>
      <c r="J87" s="130">
        <v>1.3110384466</v>
      </c>
      <c r="K87" s="130">
        <v>1.3413741777999999</v>
      </c>
    </row>
    <row r="88" spans="1:11" ht="51.75" x14ac:dyDescent="0.35">
      <c r="A88" s="129" t="s">
        <v>115</v>
      </c>
      <c r="B88" s="129" t="s">
        <v>553</v>
      </c>
      <c r="C88" s="130">
        <v>-33623.177170000003</v>
      </c>
      <c r="D88" s="130">
        <v>-2932.679357</v>
      </c>
      <c r="E88" s="130">
        <v>-926.5496478</v>
      </c>
      <c r="F88" s="130">
        <v>-423.99830550000001</v>
      </c>
      <c r="G88" s="130">
        <v>-3552.7555710000001</v>
      </c>
      <c r="H88" s="130">
        <v>-6599.5745770000003</v>
      </c>
      <c r="I88" s="130">
        <v>-4291.3396130000001</v>
      </c>
      <c r="J88" s="130">
        <v>-7398.386571</v>
      </c>
      <c r="K88" s="130">
        <v>-7497.8935289999999</v>
      </c>
    </row>
    <row r="89" spans="1:11" ht="51.75" x14ac:dyDescent="0.35">
      <c r="A89" s="129" t="s">
        <v>119</v>
      </c>
      <c r="B89" s="129" t="s">
        <v>555</v>
      </c>
      <c r="C89" s="130">
        <v>-12184.90605</v>
      </c>
      <c r="D89" s="130">
        <v>-4405.0668910000004</v>
      </c>
      <c r="E89" s="130">
        <v>-1245.7879929999999</v>
      </c>
      <c r="F89" s="130">
        <v>-477.96762000000001</v>
      </c>
      <c r="G89" s="130">
        <v>-4238.0491499999998</v>
      </c>
      <c r="H89" s="130">
        <v>-932.9486832</v>
      </c>
      <c r="I89" s="130">
        <v>-428.79704070000003</v>
      </c>
      <c r="J89" s="130">
        <v>-312.8802422</v>
      </c>
      <c r="K89" s="130" t="s">
        <v>110</v>
      </c>
    </row>
    <row r="90" spans="1:11" ht="51.75" x14ac:dyDescent="0.35">
      <c r="A90" s="129" t="s">
        <v>123</v>
      </c>
      <c r="B90" s="129" t="s">
        <v>557</v>
      </c>
      <c r="C90" s="130">
        <v>-7323.5452139999998</v>
      </c>
      <c r="D90" s="130">
        <v>-1987.0840490000001</v>
      </c>
      <c r="E90" s="130">
        <v>-936.99032820000002</v>
      </c>
      <c r="F90" s="130" t="s">
        <v>110</v>
      </c>
      <c r="G90" s="130">
        <v>-2171.8455720000002</v>
      </c>
      <c r="H90" s="130">
        <v>-938.82088769999996</v>
      </c>
      <c r="I90" s="130">
        <v>-536.2866659</v>
      </c>
      <c r="J90" s="130" t="s">
        <v>110</v>
      </c>
      <c r="K90" s="130" t="s">
        <v>110</v>
      </c>
    </row>
    <row r="91" spans="1:11" ht="51.75" x14ac:dyDescent="0.35">
      <c r="A91" s="129" t="s">
        <v>127</v>
      </c>
      <c r="B91" s="129" t="s">
        <v>559</v>
      </c>
      <c r="C91" s="130">
        <v>-14521.30575</v>
      </c>
      <c r="D91" s="130">
        <v>-4754.1648859999996</v>
      </c>
      <c r="E91" s="130">
        <v>-1480.2304529999999</v>
      </c>
      <c r="F91" s="130">
        <v>-908.79021929999999</v>
      </c>
      <c r="G91" s="130">
        <v>-4703.5678340000004</v>
      </c>
      <c r="H91" s="130">
        <v>-1149.8959540000001</v>
      </c>
      <c r="I91" s="130">
        <v>-823.31398660000002</v>
      </c>
      <c r="J91" s="130">
        <v>-405.28081520000001</v>
      </c>
      <c r="K91" s="130">
        <v>-296.06160390000002</v>
      </c>
    </row>
    <row r="92" spans="1:11" ht="51.75" x14ac:dyDescent="0.35">
      <c r="A92" s="129" t="s">
        <v>131</v>
      </c>
      <c r="B92" s="129" t="s">
        <v>561</v>
      </c>
      <c r="C92" s="130">
        <v>-32399.955590000001</v>
      </c>
      <c r="D92" s="130">
        <v>-2631.560755</v>
      </c>
      <c r="E92" s="130">
        <v>-1021.79592</v>
      </c>
      <c r="F92" s="130" t="s">
        <v>562</v>
      </c>
      <c r="G92" s="130">
        <v>-2784.7986660000001</v>
      </c>
      <c r="H92" s="130">
        <v>-6676.6769080000004</v>
      </c>
      <c r="I92" s="130">
        <v>-4264.1198670000003</v>
      </c>
      <c r="J92" s="130">
        <v>-7346.3439870000002</v>
      </c>
      <c r="K92" s="130">
        <v>-7414.8083559999995</v>
      </c>
    </row>
    <row r="93" spans="1:11" ht="34.5" x14ac:dyDescent="0.35">
      <c r="A93" s="129" t="s">
        <v>132</v>
      </c>
      <c r="B93" s="129" t="s">
        <v>133</v>
      </c>
      <c r="C93" s="130">
        <v>88.909719664999997</v>
      </c>
      <c r="D93" s="130">
        <v>87.279843717000006</v>
      </c>
      <c r="E93" s="130">
        <v>94.770588670999999</v>
      </c>
      <c r="F93" s="130">
        <v>97.547149086000005</v>
      </c>
      <c r="G93" s="130">
        <v>86.878682873000002</v>
      </c>
      <c r="H93" s="130">
        <v>85.595974597999998</v>
      </c>
      <c r="I93" s="130">
        <v>91.512302685999998</v>
      </c>
      <c r="J93" s="130">
        <v>82.816789624999998</v>
      </c>
      <c r="K93" s="130">
        <v>82.100431896000003</v>
      </c>
    </row>
    <row r="94" spans="1:11" ht="34.5" x14ac:dyDescent="0.35">
      <c r="A94" s="129" t="s">
        <v>134</v>
      </c>
      <c r="B94" s="129" t="s">
        <v>563</v>
      </c>
      <c r="C94" s="130">
        <v>0.57560197400000002</v>
      </c>
      <c r="D94" s="130">
        <v>1.6804173859</v>
      </c>
      <c r="E94" s="130">
        <v>1.7557079157</v>
      </c>
      <c r="F94" s="130">
        <v>1.7856318229999999</v>
      </c>
      <c r="G94" s="130">
        <v>1.3557690081</v>
      </c>
      <c r="H94" s="130">
        <v>1.4540480464000001</v>
      </c>
      <c r="I94" s="130">
        <v>1.4900456186</v>
      </c>
      <c r="J94" s="130">
        <v>1.7600192781999999</v>
      </c>
      <c r="K94" s="130">
        <v>1.7526698588</v>
      </c>
    </row>
    <row r="95" spans="1:11" ht="34.5" x14ac:dyDescent="0.35">
      <c r="A95" s="129" t="s">
        <v>135</v>
      </c>
      <c r="B95" s="129" t="s">
        <v>136</v>
      </c>
      <c r="C95" s="130">
        <v>99.508101342000003</v>
      </c>
      <c r="D95" s="130">
        <v>99.658682980999998</v>
      </c>
      <c r="E95" s="130">
        <v>99.66665931</v>
      </c>
      <c r="F95" s="130">
        <v>99.542314458999996</v>
      </c>
      <c r="G95" s="130">
        <v>99.508416952999994</v>
      </c>
      <c r="H95" s="130">
        <v>98.534159134000006</v>
      </c>
      <c r="I95" s="130">
        <v>99.668269678000001</v>
      </c>
      <c r="J95" s="130">
        <v>96.310333025999995</v>
      </c>
      <c r="K95" s="130">
        <v>96.369668235000006</v>
      </c>
    </row>
    <row r="96" spans="1:11" ht="34.5" x14ac:dyDescent="0.35">
      <c r="A96" s="129" t="s">
        <v>137</v>
      </c>
      <c r="B96" s="129" t="s">
        <v>564</v>
      </c>
      <c r="C96" s="130">
        <v>0.15148013739999999</v>
      </c>
      <c r="D96" s="130">
        <v>0.35949037989999999</v>
      </c>
      <c r="E96" s="130">
        <v>0.6271969811</v>
      </c>
      <c r="F96" s="130">
        <v>0.53295302850000004</v>
      </c>
      <c r="G96" s="130">
        <v>6.8742262078999996</v>
      </c>
      <c r="H96" s="130">
        <v>9.2979991576999996</v>
      </c>
      <c r="I96" s="130">
        <v>0.51956193760000002</v>
      </c>
      <c r="J96" s="130">
        <v>6.4899475639000004</v>
      </c>
      <c r="K96" s="130">
        <v>3.3341543545999999</v>
      </c>
    </row>
    <row r="97" spans="1:11" ht="34.5" x14ac:dyDescent="0.35">
      <c r="A97" s="129" t="s">
        <v>138</v>
      </c>
      <c r="B97" s="129" t="s">
        <v>139</v>
      </c>
      <c r="C97" s="130">
        <v>83.463447223000003</v>
      </c>
      <c r="D97" s="130">
        <v>81.679815672000004</v>
      </c>
      <c r="E97" s="130">
        <v>81.497253603999994</v>
      </c>
      <c r="F97" s="130">
        <v>87.611507085</v>
      </c>
      <c r="G97" s="130">
        <v>89.505533302000003</v>
      </c>
      <c r="H97" s="130">
        <v>83.756169560000004</v>
      </c>
      <c r="I97" s="130">
        <v>79.803779008999996</v>
      </c>
      <c r="J97" s="130">
        <v>82.510365608000001</v>
      </c>
      <c r="K97" s="130">
        <v>81.519879337000006</v>
      </c>
    </row>
    <row r="98" spans="1:11" ht="34.5" x14ac:dyDescent="0.35">
      <c r="A98" s="129" t="s">
        <v>140</v>
      </c>
      <c r="B98" s="129" t="s">
        <v>565</v>
      </c>
      <c r="C98" s="130">
        <v>0.67510241950000005</v>
      </c>
      <c r="D98" s="130">
        <v>2.1053845072000001</v>
      </c>
      <c r="E98" s="130">
        <v>3.9969582627000002</v>
      </c>
      <c r="F98" s="130">
        <v>20.250729550999999</v>
      </c>
      <c r="G98" s="130">
        <v>1.1286738032000001</v>
      </c>
      <c r="H98" s="130">
        <v>1.4719549176</v>
      </c>
      <c r="I98" s="130">
        <v>2.0648534710000002</v>
      </c>
      <c r="J98" s="130">
        <v>1.7679254070999999</v>
      </c>
      <c r="K98" s="130">
        <v>1.7374308516000001</v>
      </c>
    </row>
    <row r="99" spans="1:11" ht="34.5" x14ac:dyDescent="0.35">
      <c r="A99" s="129" t="s">
        <v>142</v>
      </c>
      <c r="B99" s="129" t="s">
        <v>143</v>
      </c>
      <c r="C99" s="130">
        <v>69.097534191999998</v>
      </c>
      <c r="D99" s="130">
        <v>59.503679755999997</v>
      </c>
      <c r="E99" s="130">
        <v>76.368743562000006</v>
      </c>
      <c r="F99" s="130">
        <v>90.173920285999998</v>
      </c>
      <c r="G99" s="130">
        <v>56.727954207000003</v>
      </c>
      <c r="H99" s="130">
        <v>73.176409698000001</v>
      </c>
      <c r="I99" s="130">
        <v>86.251294678999997</v>
      </c>
      <c r="J99" s="130">
        <v>76.177076084999996</v>
      </c>
      <c r="K99" s="130">
        <v>72.288190959000005</v>
      </c>
    </row>
    <row r="100" spans="1:11" ht="34.5" x14ac:dyDescent="0.35">
      <c r="A100" s="129" t="s">
        <v>144</v>
      </c>
      <c r="B100" s="129" t="s">
        <v>567</v>
      </c>
      <c r="C100" s="130">
        <v>4.6964428647999998</v>
      </c>
      <c r="D100" s="130">
        <v>2.2189067138</v>
      </c>
      <c r="E100" s="130">
        <v>1.8534175473000001</v>
      </c>
      <c r="F100" s="130">
        <v>15.637299512</v>
      </c>
      <c r="G100" s="130">
        <v>0.69471016630000004</v>
      </c>
      <c r="H100" s="130">
        <v>15.731861854</v>
      </c>
      <c r="I100" s="130">
        <v>15.193364369999999</v>
      </c>
      <c r="J100" s="130">
        <v>2.6066705753999999</v>
      </c>
      <c r="K100" s="130">
        <v>24.101070659000001</v>
      </c>
    </row>
    <row r="101" spans="1:11" ht="34.5" x14ac:dyDescent="0.35">
      <c r="A101" s="129" t="s">
        <v>146</v>
      </c>
      <c r="B101" s="129" t="s">
        <v>147</v>
      </c>
      <c r="C101" s="130">
        <v>82.059040765999995</v>
      </c>
      <c r="D101" s="130">
        <v>74.519967492999996</v>
      </c>
      <c r="E101" s="130">
        <v>87.732663926000001</v>
      </c>
      <c r="F101" s="130">
        <v>93.589685070000002</v>
      </c>
      <c r="G101" s="130">
        <v>71.674611568000003</v>
      </c>
      <c r="H101" s="130">
        <v>78.349610429999998</v>
      </c>
      <c r="I101" s="130">
        <v>89.640537062999996</v>
      </c>
      <c r="J101" s="130">
        <v>82.891323005999993</v>
      </c>
      <c r="K101" s="130">
        <v>82.665369040000002</v>
      </c>
    </row>
    <row r="102" spans="1:11" ht="34.5" x14ac:dyDescent="0.35">
      <c r="A102" s="129" t="s">
        <v>148</v>
      </c>
      <c r="B102" s="129" t="s">
        <v>569</v>
      </c>
      <c r="C102" s="130">
        <v>1.0816146042000001</v>
      </c>
      <c r="D102" s="130">
        <v>0.87616129529999998</v>
      </c>
      <c r="E102" s="130">
        <v>2.7630323652</v>
      </c>
      <c r="F102" s="130">
        <v>3.0787359075</v>
      </c>
      <c r="G102" s="130">
        <v>11.998909597999999</v>
      </c>
      <c r="H102" s="130">
        <v>5.2885469728999999</v>
      </c>
      <c r="I102" s="130">
        <v>3.7231690601</v>
      </c>
      <c r="J102" s="130">
        <v>16.731016194999999</v>
      </c>
      <c r="K102" s="130">
        <v>32.710849042</v>
      </c>
    </row>
    <row r="103" spans="1:11" ht="34.5" x14ac:dyDescent="0.35">
      <c r="A103" s="129" t="s">
        <v>150</v>
      </c>
      <c r="B103" s="129" t="s">
        <v>151</v>
      </c>
      <c r="C103" s="130">
        <v>80.081605350999993</v>
      </c>
      <c r="D103" s="130">
        <v>68.411866261</v>
      </c>
      <c r="E103" s="130">
        <v>87.362282661999998</v>
      </c>
      <c r="F103" s="130">
        <v>92.530333814000002</v>
      </c>
      <c r="G103" s="130">
        <v>69.940022768000006</v>
      </c>
      <c r="H103" s="130">
        <v>83.541340903000005</v>
      </c>
      <c r="I103" s="130">
        <v>87.913397321000005</v>
      </c>
      <c r="J103" s="130">
        <v>81.276072837000001</v>
      </c>
      <c r="K103" s="130">
        <v>83.215211249999996</v>
      </c>
    </row>
    <row r="104" spans="1:11" ht="34.5" x14ac:dyDescent="0.35">
      <c r="A104" s="129" t="s">
        <v>152</v>
      </c>
      <c r="B104" s="129" t="s">
        <v>571</v>
      </c>
      <c r="C104" s="130">
        <v>0.46773714999999999</v>
      </c>
      <c r="D104" s="130">
        <v>2.0286214476</v>
      </c>
      <c r="E104" s="130">
        <v>1.0959642503</v>
      </c>
      <c r="F104" s="130">
        <v>9.0229546394</v>
      </c>
      <c r="G104" s="130">
        <v>1.6443556913999999</v>
      </c>
      <c r="H104" s="130">
        <v>12.824116938</v>
      </c>
      <c r="I104" s="130">
        <v>11.417234587999999</v>
      </c>
      <c r="J104" s="130">
        <v>4.8949800292000001</v>
      </c>
      <c r="K104" s="130">
        <v>22.650593427</v>
      </c>
    </row>
    <row r="105" spans="1:11" ht="34.5" x14ac:dyDescent="0.35">
      <c r="A105" s="129" t="s">
        <v>154</v>
      </c>
      <c r="B105" s="129" t="s">
        <v>155</v>
      </c>
      <c r="C105" s="130">
        <v>90.703071709</v>
      </c>
      <c r="D105" s="130">
        <v>93.674485374</v>
      </c>
      <c r="E105" s="130">
        <v>96.992968313999995</v>
      </c>
      <c r="F105" s="130">
        <v>98.950139909000001</v>
      </c>
      <c r="G105" s="130">
        <v>93.089363504999994</v>
      </c>
      <c r="H105" s="130">
        <v>85.897614942000004</v>
      </c>
      <c r="I105" s="130">
        <v>91.964399419000003</v>
      </c>
      <c r="J105" s="130">
        <v>82.894243490999997</v>
      </c>
      <c r="K105" s="130">
        <v>82.052744712000006</v>
      </c>
    </row>
    <row r="106" spans="1:11" ht="34.5" x14ac:dyDescent="0.35">
      <c r="A106" s="129" t="s">
        <v>156</v>
      </c>
      <c r="B106" s="129" t="s">
        <v>573</v>
      </c>
      <c r="C106" s="130">
        <v>0.44481248960000003</v>
      </c>
      <c r="D106" s="130">
        <v>1.1763981393</v>
      </c>
      <c r="E106" s="130">
        <v>1.1623382225000001</v>
      </c>
      <c r="F106" s="130">
        <v>1.2274644656</v>
      </c>
      <c r="G106" s="130">
        <v>0.77681890269999998</v>
      </c>
      <c r="H106" s="130">
        <v>1.1996805384</v>
      </c>
      <c r="I106" s="130">
        <v>1.1442643743000001</v>
      </c>
      <c r="J106" s="130">
        <v>1.5224906981999999</v>
      </c>
      <c r="K106" s="130">
        <v>1.5200553214000001</v>
      </c>
    </row>
    <row r="107" spans="1:11" ht="51.75" x14ac:dyDescent="0.35">
      <c r="A107" s="129" t="s">
        <v>141</v>
      </c>
      <c r="B107" s="129" t="s">
        <v>566</v>
      </c>
      <c r="C107" s="130">
        <v>33623.177172000003</v>
      </c>
      <c r="D107" s="130">
        <v>2932.6793573999998</v>
      </c>
      <c r="E107" s="130">
        <v>926.54964784000003</v>
      </c>
      <c r="F107" s="130">
        <v>423.99830551999997</v>
      </c>
      <c r="G107" s="130">
        <v>3552.7555714</v>
      </c>
      <c r="H107" s="130">
        <v>6599.5745766999999</v>
      </c>
      <c r="I107" s="130">
        <v>4291.3396132999997</v>
      </c>
      <c r="J107" s="130">
        <v>7398.3865704999998</v>
      </c>
      <c r="K107" s="130">
        <v>7497.8935289000001</v>
      </c>
    </row>
    <row r="108" spans="1:11" ht="51.75" x14ac:dyDescent="0.35">
      <c r="A108" s="129" t="s">
        <v>145</v>
      </c>
      <c r="B108" s="129" t="s">
        <v>568</v>
      </c>
      <c r="C108" s="130">
        <v>12184.906046</v>
      </c>
      <c r="D108" s="130">
        <v>4405.0668906999999</v>
      </c>
      <c r="E108" s="130">
        <v>1245.7879928</v>
      </c>
      <c r="F108" s="130">
        <v>477.96762001000002</v>
      </c>
      <c r="G108" s="130">
        <v>4238.0491499</v>
      </c>
      <c r="H108" s="130">
        <v>932.94868319</v>
      </c>
      <c r="I108" s="130">
        <v>428.79704067</v>
      </c>
      <c r="J108" s="130">
        <v>312.88024223000002</v>
      </c>
      <c r="K108" s="130">
        <v>143.40842599000001</v>
      </c>
    </row>
    <row r="109" spans="1:11" ht="51.75" x14ac:dyDescent="0.35">
      <c r="A109" s="129" t="s">
        <v>149</v>
      </c>
      <c r="B109" s="129" t="s">
        <v>570</v>
      </c>
      <c r="C109" s="130">
        <v>7323.5452140999996</v>
      </c>
      <c r="D109" s="130">
        <v>1987.0840485000001</v>
      </c>
      <c r="E109" s="130">
        <v>936.99032821000003</v>
      </c>
      <c r="F109" s="130">
        <v>355.74974111</v>
      </c>
      <c r="G109" s="130">
        <v>2171.8455717000002</v>
      </c>
      <c r="H109" s="130">
        <v>938.82088769999996</v>
      </c>
      <c r="I109" s="130">
        <v>536.28666588999999</v>
      </c>
      <c r="J109" s="130" t="s">
        <v>562</v>
      </c>
      <c r="K109" s="130">
        <v>146.71512670000001</v>
      </c>
    </row>
    <row r="110" spans="1:11" ht="51.75" x14ac:dyDescent="0.35">
      <c r="A110" s="129" t="s">
        <v>153</v>
      </c>
      <c r="B110" s="129" t="s">
        <v>572</v>
      </c>
      <c r="C110" s="130">
        <v>14521.305753000001</v>
      </c>
      <c r="D110" s="130">
        <v>4754.1648863</v>
      </c>
      <c r="E110" s="130">
        <v>1480.2304529999999</v>
      </c>
      <c r="F110" s="130">
        <v>908.79021931</v>
      </c>
      <c r="G110" s="130">
        <v>4703.5678343999998</v>
      </c>
      <c r="H110" s="130">
        <v>1149.8959542</v>
      </c>
      <c r="I110" s="130">
        <v>823.31398664000005</v>
      </c>
      <c r="J110" s="130">
        <v>405.28081515999997</v>
      </c>
      <c r="K110" s="130">
        <v>296.06160387</v>
      </c>
    </row>
    <row r="111" spans="1:11" ht="51.75" x14ac:dyDescent="0.35">
      <c r="A111" s="129" t="s">
        <v>157</v>
      </c>
      <c r="B111" s="129" t="s">
        <v>574</v>
      </c>
      <c r="C111" s="130">
        <v>32399.955588000001</v>
      </c>
      <c r="D111" s="130">
        <v>2631.5607555000001</v>
      </c>
      <c r="E111" s="130">
        <v>1021.7959201</v>
      </c>
      <c r="F111" s="130">
        <v>259.85112908999997</v>
      </c>
      <c r="G111" s="130">
        <v>2784.7986658999998</v>
      </c>
      <c r="H111" s="130">
        <v>6676.6769081000002</v>
      </c>
      <c r="I111" s="130">
        <v>4264.1198667999997</v>
      </c>
      <c r="J111" s="130">
        <v>7346.3439865999999</v>
      </c>
      <c r="K111" s="130">
        <v>7414.8083559999995</v>
      </c>
    </row>
    <row r="112" spans="1:11" ht="34.5" x14ac:dyDescent="0.35">
      <c r="A112" s="129" t="s">
        <v>158</v>
      </c>
      <c r="B112" s="129" t="s">
        <v>159</v>
      </c>
      <c r="C112" s="130">
        <v>70.267956569000006</v>
      </c>
      <c r="D112" s="130">
        <v>75.358703649999995</v>
      </c>
      <c r="E112" s="130">
        <v>89.671534706000003</v>
      </c>
      <c r="F112" s="130">
        <v>93.732076544999998</v>
      </c>
      <c r="G112" s="130">
        <v>65.228762470000007</v>
      </c>
      <c r="H112" s="130">
        <v>60.551369172999998</v>
      </c>
      <c r="I112" s="130">
        <v>80.118318090000002</v>
      </c>
      <c r="J112" s="130">
        <v>43.779226236</v>
      </c>
      <c r="K112" s="130">
        <v>41.331671182999997</v>
      </c>
    </row>
    <row r="113" spans="1:11" ht="34.5" x14ac:dyDescent="0.35">
      <c r="A113" s="129" t="s">
        <v>160</v>
      </c>
      <c r="B113" s="129" t="s">
        <v>575</v>
      </c>
      <c r="C113" s="130">
        <v>0.58853157659999999</v>
      </c>
      <c r="D113" s="130">
        <v>1.7004212385999999</v>
      </c>
      <c r="E113" s="130">
        <v>1.7639474865</v>
      </c>
      <c r="F113" s="130">
        <v>1.7978413649</v>
      </c>
      <c r="G113" s="130">
        <v>1.3086272063</v>
      </c>
      <c r="H113" s="130">
        <v>1.4669195529000001</v>
      </c>
      <c r="I113" s="130">
        <v>1.4507890138999999</v>
      </c>
      <c r="J113" s="130">
        <v>1.6953201116000001</v>
      </c>
      <c r="K113" s="130">
        <v>1.6900467521</v>
      </c>
    </row>
    <row r="114" spans="1:11" ht="34.5" x14ac:dyDescent="0.35">
      <c r="A114" s="129" t="s">
        <v>161</v>
      </c>
      <c r="B114" s="129" t="s">
        <v>162</v>
      </c>
      <c r="C114" s="130">
        <v>96.730666385000006</v>
      </c>
      <c r="D114" s="130">
        <v>97.702881450000007</v>
      </c>
      <c r="E114" s="130">
        <v>97.881038903000004</v>
      </c>
      <c r="F114" s="130">
        <v>96.682430916000001</v>
      </c>
      <c r="G114" s="130">
        <v>95.056870396999997</v>
      </c>
      <c r="H114" s="130">
        <v>93.709174228999998</v>
      </c>
      <c r="I114" s="130">
        <v>97.354838203</v>
      </c>
      <c r="J114" s="130">
        <v>73.797870946000003</v>
      </c>
      <c r="K114" s="130">
        <v>86.491210262999999</v>
      </c>
    </row>
    <row r="115" spans="1:11" ht="34.5" x14ac:dyDescent="0.35">
      <c r="A115" s="129" t="s">
        <v>163</v>
      </c>
      <c r="B115" s="129" t="s">
        <v>576</v>
      </c>
      <c r="C115" s="130">
        <v>0.22714175070000001</v>
      </c>
      <c r="D115" s="130">
        <v>0.61369739379999999</v>
      </c>
      <c r="E115" s="130">
        <v>0.68110886140000004</v>
      </c>
      <c r="F115" s="130">
        <v>0.65204685389999995</v>
      </c>
      <c r="G115" s="130">
        <v>6.5230069488</v>
      </c>
      <c r="H115" s="130">
        <v>8.9199005520999997</v>
      </c>
      <c r="I115" s="130">
        <v>0.54630586420000005</v>
      </c>
      <c r="J115" s="130">
        <v>7.0966023125</v>
      </c>
      <c r="K115" s="130">
        <v>3.3407214411999999</v>
      </c>
    </row>
    <row r="116" spans="1:11" ht="34.5" x14ac:dyDescent="0.35">
      <c r="A116" s="129" t="s">
        <v>164</v>
      </c>
      <c r="B116" s="129" t="s">
        <v>165</v>
      </c>
      <c r="C116" s="130">
        <v>49.935579308999998</v>
      </c>
      <c r="D116" s="130">
        <v>52.251915185000001</v>
      </c>
      <c r="E116" s="130">
        <v>56.782993181999998</v>
      </c>
      <c r="F116" s="130">
        <v>80.025436302000003</v>
      </c>
      <c r="G116" s="130">
        <v>61.383150534000002</v>
      </c>
      <c r="H116" s="130">
        <v>52.874759416000003</v>
      </c>
      <c r="I116" s="130">
        <v>53.413547735999998</v>
      </c>
      <c r="J116" s="130">
        <v>42.481572688</v>
      </c>
      <c r="K116" s="130">
        <v>38.860916824</v>
      </c>
    </row>
    <row r="117" spans="1:11" ht="34.5" x14ac:dyDescent="0.35">
      <c r="A117" s="129" t="s">
        <v>166</v>
      </c>
      <c r="B117" s="129" t="s">
        <v>577</v>
      </c>
      <c r="C117" s="130">
        <v>0.75125661420000001</v>
      </c>
      <c r="D117" s="130">
        <v>2.5996576807</v>
      </c>
      <c r="E117" s="130">
        <v>4.7941931148999997</v>
      </c>
      <c r="F117" s="130">
        <v>18.811608796000002</v>
      </c>
      <c r="G117" s="130">
        <v>1.4546851596000001</v>
      </c>
      <c r="H117" s="130">
        <v>1.6597052219999999</v>
      </c>
      <c r="I117" s="130">
        <v>2.2946992251</v>
      </c>
      <c r="J117" s="130">
        <v>1.7075464122999999</v>
      </c>
      <c r="K117" s="130">
        <v>1.6677226447</v>
      </c>
    </row>
    <row r="118" spans="1:11" ht="34.5" x14ac:dyDescent="0.35">
      <c r="A118" s="129" t="s">
        <v>168</v>
      </c>
      <c r="B118" s="129" t="s">
        <v>169</v>
      </c>
      <c r="C118" s="130">
        <v>53.895877009000003</v>
      </c>
      <c r="D118" s="130">
        <v>44.276246471999997</v>
      </c>
      <c r="E118" s="130">
        <v>68.004550933999994</v>
      </c>
      <c r="F118" s="130">
        <v>86.173776407999995</v>
      </c>
      <c r="G118" s="130">
        <v>32.954177938000001</v>
      </c>
      <c r="H118" s="130">
        <v>55.085170722000001</v>
      </c>
      <c r="I118" s="130">
        <v>76.99977509</v>
      </c>
      <c r="J118" s="130">
        <v>47.043530560999997</v>
      </c>
      <c r="K118" s="130">
        <v>58.432286439000002</v>
      </c>
    </row>
    <row r="119" spans="1:11" ht="34.5" x14ac:dyDescent="0.35">
      <c r="A119" s="129" t="s">
        <v>170</v>
      </c>
      <c r="B119" s="129" t="s">
        <v>579</v>
      </c>
      <c r="C119" s="130">
        <v>1.2012960279</v>
      </c>
      <c r="D119" s="130">
        <v>3.0374530879999999</v>
      </c>
      <c r="E119" s="130">
        <v>2.8941160244000002</v>
      </c>
      <c r="F119" s="130">
        <v>15.093041158</v>
      </c>
      <c r="G119" s="130">
        <v>2.7818712606</v>
      </c>
      <c r="H119" s="130">
        <v>3.8203470955999999</v>
      </c>
      <c r="I119" s="130">
        <v>13.628845084</v>
      </c>
      <c r="J119" s="130">
        <v>9.0334082947999992</v>
      </c>
      <c r="K119" s="130">
        <v>20.600408141999999</v>
      </c>
    </row>
    <row r="120" spans="1:11" ht="34.5" x14ac:dyDescent="0.35">
      <c r="A120" s="129" t="s">
        <v>172</v>
      </c>
      <c r="B120" s="129" t="s">
        <v>173</v>
      </c>
      <c r="C120" s="130">
        <v>68.718877320000004</v>
      </c>
      <c r="D120" s="130">
        <v>61.823059741000002</v>
      </c>
      <c r="E120" s="130">
        <v>82.040201323000005</v>
      </c>
      <c r="F120" s="130">
        <v>84.242197235999996</v>
      </c>
      <c r="G120" s="130">
        <v>48.912221531</v>
      </c>
      <c r="H120" s="130">
        <v>63.760621667000002</v>
      </c>
      <c r="I120" s="130">
        <v>78.556533315999999</v>
      </c>
      <c r="J120" s="130">
        <v>53.5436932</v>
      </c>
      <c r="K120" s="130">
        <v>70.381888821999993</v>
      </c>
    </row>
    <row r="121" spans="1:11" ht="34.5" x14ac:dyDescent="0.35">
      <c r="A121" s="129" t="s">
        <v>174</v>
      </c>
      <c r="B121" s="129" t="s">
        <v>581</v>
      </c>
      <c r="C121" s="130">
        <v>1.3230257561000001</v>
      </c>
      <c r="D121" s="130">
        <v>2.5275670237000001</v>
      </c>
      <c r="E121" s="130">
        <v>2.5895501788000002</v>
      </c>
      <c r="F121" s="130">
        <v>3.1274236488999998</v>
      </c>
      <c r="G121" s="130">
        <v>2.7241242543999999</v>
      </c>
      <c r="H121" s="130">
        <v>5.6536176241999998</v>
      </c>
      <c r="I121" s="130">
        <v>3.3599864582999999</v>
      </c>
      <c r="J121" s="130">
        <v>15.590774548000001</v>
      </c>
      <c r="K121" s="130">
        <v>26.944127365</v>
      </c>
    </row>
    <row r="122" spans="1:11" ht="34.5" x14ac:dyDescent="0.35">
      <c r="A122" s="129" t="s">
        <v>176</v>
      </c>
      <c r="B122" s="129" t="s">
        <v>177</v>
      </c>
      <c r="C122" s="130">
        <v>64.389297658999993</v>
      </c>
      <c r="D122" s="130">
        <v>53.097902490000003</v>
      </c>
      <c r="E122" s="130">
        <v>78.595067706999998</v>
      </c>
      <c r="F122" s="130">
        <v>85.078459644999995</v>
      </c>
      <c r="G122" s="130">
        <v>43.720665981000003</v>
      </c>
      <c r="H122" s="130">
        <v>63.996047779000001</v>
      </c>
      <c r="I122" s="130">
        <v>76.944368897000004</v>
      </c>
      <c r="J122" s="130">
        <v>53.160345583000002</v>
      </c>
      <c r="K122" s="130">
        <v>62.999225127999999</v>
      </c>
    </row>
    <row r="123" spans="1:11" ht="34.5" x14ac:dyDescent="0.35">
      <c r="A123" s="129" t="s">
        <v>178</v>
      </c>
      <c r="B123" s="129" t="s">
        <v>583</v>
      </c>
      <c r="C123" s="130">
        <v>1.0106750086</v>
      </c>
      <c r="D123" s="130">
        <v>2.6671884432000001</v>
      </c>
      <c r="E123" s="130">
        <v>2.0307901050999999</v>
      </c>
      <c r="F123" s="130">
        <v>1.6914009243999999</v>
      </c>
      <c r="G123" s="130">
        <v>2.1961737298999999</v>
      </c>
      <c r="H123" s="130">
        <v>3.9228005988999999</v>
      </c>
      <c r="I123" s="130">
        <v>10.163236846</v>
      </c>
      <c r="J123" s="130">
        <v>11.406443166000001</v>
      </c>
      <c r="K123" s="130">
        <v>5.7323960257</v>
      </c>
    </row>
    <row r="124" spans="1:11" ht="34.5" x14ac:dyDescent="0.35">
      <c r="A124" s="129" t="s">
        <v>180</v>
      </c>
      <c r="B124" s="129" t="s">
        <v>181</v>
      </c>
      <c r="C124" s="130">
        <v>71.462153267999994</v>
      </c>
      <c r="D124" s="130">
        <v>82.903224347000005</v>
      </c>
      <c r="E124" s="130">
        <v>92.994307110999998</v>
      </c>
      <c r="F124" s="130">
        <v>96.152126804000005</v>
      </c>
      <c r="G124" s="130">
        <v>73.114859568</v>
      </c>
      <c r="H124" s="130">
        <v>60.045656624999999</v>
      </c>
      <c r="I124" s="130">
        <v>80.517031564000007</v>
      </c>
      <c r="J124" s="130">
        <v>43.307624988000001</v>
      </c>
      <c r="K124" s="130">
        <v>40.404793038000001</v>
      </c>
    </row>
    <row r="125" spans="1:11" ht="34.5" x14ac:dyDescent="0.35">
      <c r="A125" s="129" t="s">
        <v>182</v>
      </c>
      <c r="B125" s="129" t="s">
        <v>585</v>
      </c>
      <c r="C125" s="130">
        <v>0.54356195029999999</v>
      </c>
      <c r="D125" s="130">
        <v>1.4055104288</v>
      </c>
      <c r="E125" s="130">
        <v>1.2857808522</v>
      </c>
      <c r="F125" s="130">
        <v>1.3007249252999999</v>
      </c>
      <c r="G125" s="130">
        <v>1.1494480015999999</v>
      </c>
      <c r="H125" s="130">
        <v>1.3798099661000001</v>
      </c>
      <c r="I125" s="130">
        <v>1.217030702</v>
      </c>
      <c r="J125" s="130">
        <v>1.6723607944000001</v>
      </c>
      <c r="K125" s="130">
        <v>1.6620194817</v>
      </c>
    </row>
    <row r="126" spans="1:11" ht="51.75" x14ac:dyDescent="0.35">
      <c r="A126" s="129" t="s">
        <v>167</v>
      </c>
      <c r="B126" s="129" t="s">
        <v>578</v>
      </c>
      <c r="C126" s="130">
        <v>98063.784476000001</v>
      </c>
      <c r="D126" s="130">
        <v>7316.5708640000003</v>
      </c>
      <c r="E126" s="130">
        <v>2055.0672060000002</v>
      </c>
      <c r="F126" s="130">
        <v>595.37957632999996</v>
      </c>
      <c r="G126" s="130">
        <v>12554.884244000001</v>
      </c>
      <c r="H126" s="130">
        <v>18374.275148000001</v>
      </c>
      <c r="I126" s="130">
        <v>9433.8929325000008</v>
      </c>
      <c r="J126" s="130">
        <v>23612.307695</v>
      </c>
      <c r="K126" s="130">
        <v>24121.406809</v>
      </c>
    </row>
    <row r="127" spans="1:11" ht="51.75" x14ac:dyDescent="0.35">
      <c r="A127" s="129" t="s">
        <v>171</v>
      </c>
      <c r="B127" s="129" t="s">
        <v>580</v>
      </c>
      <c r="C127" s="130">
        <v>17163.043407000001</v>
      </c>
      <c r="D127" s="130">
        <v>5775.9922347000002</v>
      </c>
      <c r="E127" s="130">
        <v>1546.5705682</v>
      </c>
      <c r="F127" s="130">
        <v>540.57785535999994</v>
      </c>
      <c r="G127" s="130">
        <v>6318.0683271999997</v>
      </c>
      <c r="H127" s="130">
        <v>1475.5265581000001</v>
      </c>
      <c r="I127" s="130">
        <v>638.20405711000001</v>
      </c>
      <c r="J127" s="130">
        <v>666.32832981000001</v>
      </c>
      <c r="K127" s="130">
        <v>201.77547643</v>
      </c>
    </row>
    <row r="128" spans="1:11" ht="51.75" x14ac:dyDescent="0.35">
      <c r="A128" s="129" t="s">
        <v>175</v>
      </c>
      <c r="B128" s="129" t="s">
        <v>582</v>
      </c>
      <c r="C128" s="130">
        <v>11756.827987999999</v>
      </c>
      <c r="D128" s="130">
        <v>2775.8914992999999</v>
      </c>
      <c r="E128" s="130">
        <v>1168.9437253000001</v>
      </c>
      <c r="F128" s="130">
        <v>750.66866916000004</v>
      </c>
      <c r="G128" s="130">
        <v>3731.2704423</v>
      </c>
      <c r="H128" s="130">
        <v>1462.9099389999999</v>
      </c>
      <c r="I128" s="130">
        <v>987.73567148999996</v>
      </c>
      <c r="J128" s="130">
        <v>649.88683520999996</v>
      </c>
      <c r="K128" s="130">
        <v>229.52120647999999</v>
      </c>
    </row>
    <row r="129" spans="1:11" ht="51.75" x14ac:dyDescent="0.35">
      <c r="A129" s="129" t="s">
        <v>179</v>
      </c>
      <c r="B129" s="129" t="s">
        <v>584</v>
      </c>
      <c r="C129" s="130">
        <v>24175.173122</v>
      </c>
      <c r="D129" s="130">
        <v>6670.8189419999999</v>
      </c>
      <c r="E129" s="130">
        <v>2210.2145728999999</v>
      </c>
      <c r="F129" s="130">
        <v>1517.5930521</v>
      </c>
      <c r="G129" s="130">
        <v>8432.6119526000002</v>
      </c>
      <c r="H129" s="130">
        <v>2357.485455</v>
      </c>
      <c r="I129" s="130">
        <v>1404.9807080999999</v>
      </c>
      <c r="J129" s="130">
        <v>968.52717875999997</v>
      </c>
      <c r="K129" s="130">
        <v>612.94126107</v>
      </c>
    </row>
    <row r="130" spans="1:11" ht="51.75" x14ac:dyDescent="0.35">
      <c r="A130" s="129" t="s">
        <v>183</v>
      </c>
      <c r="B130" s="129" t="s">
        <v>586</v>
      </c>
      <c r="C130" s="130">
        <v>92980.800401999993</v>
      </c>
      <c r="D130" s="130">
        <v>6237.5984323000002</v>
      </c>
      <c r="E130" s="130">
        <v>1517.9303124</v>
      </c>
      <c r="F130" s="130">
        <v>269.43468551000001</v>
      </c>
      <c r="G130" s="130">
        <v>10245.825424000001</v>
      </c>
      <c r="H130" s="130">
        <v>17995.973865</v>
      </c>
      <c r="I130" s="130">
        <v>9164.8481162000007</v>
      </c>
      <c r="J130" s="130">
        <v>23622.691516999999</v>
      </c>
      <c r="K130" s="130">
        <v>23926.498049999998</v>
      </c>
    </row>
    <row r="131" spans="1:11" ht="34.5" x14ac:dyDescent="0.35">
      <c r="A131" s="129" t="s">
        <v>184</v>
      </c>
      <c r="B131" s="129" t="s">
        <v>783</v>
      </c>
      <c r="C131" s="130">
        <v>104732.40936999999</v>
      </c>
      <c r="D131" s="130">
        <v>103794.36938</v>
      </c>
      <c r="E131" s="130">
        <v>137418.27389000001</v>
      </c>
      <c r="F131" s="130">
        <v>171394.64639000001</v>
      </c>
      <c r="G131" s="130">
        <v>106259.34263</v>
      </c>
      <c r="H131" s="130">
        <v>72821.111023000005</v>
      </c>
      <c r="I131" s="130">
        <v>114038.84934</v>
      </c>
      <c r="J131" s="130">
        <v>52810.195367</v>
      </c>
      <c r="K131" s="130">
        <v>43451.852721000003</v>
      </c>
    </row>
    <row r="132" spans="1:11" ht="34.5" x14ac:dyDescent="0.35">
      <c r="A132" s="129" t="s">
        <v>185</v>
      </c>
      <c r="B132" s="129" t="s">
        <v>587</v>
      </c>
      <c r="C132" s="130">
        <v>1667.1215293</v>
      </c>
      <c r="D132" s="130">
        <v>3660.0034707999998</v>
      </c>
      <c r="E132" s="130">
        <v>6801.3815092000004</v>
      </c>
      <c r="F132" s="130">
        <v>6947.8354946999998</v>
      </c>
      <c r="G132" s="130">
        <v>4195.3249642000001</v>
      </c>
      <c r="H132" s="130">
        <v>2640.9939334000001</v>
      </c>
      <c r="I132" s="130">
        <v>3460.1228620000002</v>
      </c>
      <c r="J132" s="130">
        <v>2533.7225976999998</v>
      </c>
      <c r="K132" s="130">
        <v>2154.8939574000001</v>
      </c>
    </row>
    <row r="133" spans="1:11" ht="51.75" x14ac:dyDescent="0.35">
      <c r="A133" s="129" t="s">
        <v>186</v>
      </c>
      <c r="B133" s="129" t="s">
        <v>784</v>
      </c>
      <c r="C133" s="130">
        <v>157618.21744000001</v>
      </c>
      <c r="D133" s="130">
        <v>135443.20538</v>
      </c>
      <c r="E133" s="130">
        <v>153153.45426999999</v>
      </c>
      <c r="F133" s="130">
        <v>183761.83872</v>
      </c>
      <c r="G133" s="130">
        <v>192827.18693</v>
      </c>
      <c r="H133" s="130">
        <v>120091.89290000001</v>
      </c>
      <c r="I133" s="130">
        <v>147630.76522999999</v>
      </c>
      <c r="J133" s="130">
        <v>90852.785740000007</v>
      </c>
      <c r="K133" s="130">
        <v>78800.311004999996</v>
      </c>
    </row>
    <row r="134" spans="1:11" ht="51.75" x14ac:dyDescent="0.35">
      <c r="A134" s="129" t="s">
        <v>187</v>
      </c>
      <c r="B134" s="129" t="s">
        <v>588</v>
      </c>
      <c r="C134" s="130">
        <v>3877.1330183</v>
      </c>
      <c r="D134" s="130">
        <v>7281.2660747</v>
      </c>
      <c r="E134" s="130">
        <v>8753.2250549</v>
      </c>
      <c r="F134" s="130">
        <v>8780.7730295000001</v>
      </c>
      <c r="G134" s="130">
        <v>16154.743554999999</v>
      </c>
      <c r="H134" s="130">
        <v>12930.839376</v>
      </c>
      <c r="I134" s="130">
        <v>6660.1231227999997</v>
      </c>
      <c r="J134" s="130">
        <v>36087.267384999999</v>
      </c>
      <c r="K134" s="130">
        <v>27984.490794000001</v>
      </c>
    </row>
    <row r="135" spans="1:11" ht="51.75" x14ac:dyDescent="0.35">
      <c r="A135" s="129" t="s">
        <v>188</v>
      </c>
      <c r="B135" s="129" t="s">
        <v>785</v>
      </c>
      <c r="C135" s="130">
        <v>59630.142972000001</v>
      </c>
      <c r="D135" s="130">
        <v>63834.220973000003</v>
      </c>
      <c r="E135" s="130" t="s">
        <v>110</v>
      </c>
      <c r="F135" s="130">
        <v>118386.11437</v>
      </c>
      <c r="G135" s="130">
        <v>79463.395176000005</v>
      </c>
      <c r="H135" s="130">
        <v>62143.116462999998</v>
      </c>
      <c r="I135" s="130">
        <v>60785.207887999997</v>
      </c>
      <c r="J135" s="130">
        <v>51355.571394999999</v>
      </c>
      <c r="K135" s="130">
        <v>41685.124935</v>
      </c>
    </row>
    <row r="136" spans="1:11" ht="51.75" x14ac:dyDescent="0.35">
      <c r="A136" s="129" t="s">
        <v>189</v>
      </c>
      <c r="B136" s="129" t="s">
        <v>589</v>
      </c>
      <c r="C136" s="130">
        <v>1933.1713916000001</v>
      </c>
      <c r="D136" s="130">
        <v>6854.7645874</v>
      </c>
      <c r="E136" s="130" t="s">
        <v>110</v>
      </c>
      <c r="F136" s="130">
        <v>44475.156600000002</v>
      </c>
      <c r="G136" s="130">
        <v>4753.6479152000002</v>
      </c>
      <c r="H136" s="130">
        <v>3029.6846746000001</v>
      </c>
      <c r="I136" s="130">
        <v>5289.8531359999997</v>
      </c>
      <c r="J136" s="130">
        <v>2650.9341851999998</v>
      </c>
      <c r="K136" s="130">
        <v>2137.0018920000002</v>
      </c>
    </row>
    <row r="137" spans="1:11" ht="51.75" x14ac:dyDescent="0.35">
      <c r="A137" s="129" t="s">
        <v>190</v>
      </c>
      <c r="B137" s="129" t="s">
        <v>786</v>
      </c>
      <c r="C137" s="130">
        <v>89996.597804000005</v>
      </c>
      <c r="D137" s="130">
        <v>72190.001617000002</v>
      </c>
      <c r="E137" s="130">
        <v>100641.57141999999</v>
      </c>
      <c r="F137" s="130">
        <v>142619.70619999999</v>
      </c>
      <c r="G137" s="130">
        <v>78129.062894999995</v>
      </c>
      <c r="H137" s="130">
        <v>68539.292887999996</v>
      </c>
      <c r="I137" s="130">
        <v>125345.44220999999</v>
      </c>
      <c r="J137" s="130" t="s">
        <v>110</v>
      </c>
      <c r="K137" s="130" t="s">
        <v>110</v>
      </c>
    </row>
    <row r="138" spans="1:11" ht="34.5" x14ac:dyDescent="0.35">
      <c r="A138" s="129" t="s">
        <v>191</v>
      </c>
      <c r="B138" s="129" t="s">
        <v>590</v>
      </c>
      <c r="C138" s="130">
        <v>8630.0700395000003</v>
      </c>
      <c r="D138" s="130">
        <v>10767.095259</v>
      </c>
      <c r="E138" s="130">
        <v>26140.327032000001</v>
      </c>
      <c r="F138" s="130">
        <v>38204.109536000004</v>
      </c>
      <c r="G138" s="130">
        <v>15670.595101999999</v>
      </c>
      <c r="H138" s="130">
        <v>18548.980594000001</v>
      </c>
      <c r="I138" s="130">
        <v>27407.098392</v>
      </c>
      <c r="J138" s="130" t="s">
        <v>110</v>
      </c>
      <c r="K138" s="130" t="s">
        <v>110</v>
      </c>
    </row>
    <row r="139" spans="1:11" ht="34.5" x14ac:dyDescent="0.35">
      <c r="A139" s="129" t="s">
        <v>192</v>
      </c>
      <c r="B139" s="129" t="s">
        <v>193</v>
      </c>
      <c r="C139" s="130">
        <v>19.725166379000001</v>
      </c>
      <c r="D139" s="130">
        <v>19.398006434999999</v>
      </c>
      <c r="E139" s="130">
        <v>42.848522918</v>
      </c>
      <c r="F139" s="130">
        <v>48.205958443</v>
      </c>
      <c r="G139" s="130">
        <v>19.384121465</v>
      </c>
      <c r="H139" s="130">
        <v>7.7507401597000003</v>
      </c>
      <c r="I139" s="130">
        <v>26.080341773000001</v>
      </c>
      <c r="J139" s="130">
        <v>2.5502608821999999</v>
      </c>
      <c r="K139" s="130">
        <v>1.4442277689</v>
      </c>
    </row>
    <row r="140" spans="1:11" ht="34.5" x14ac:dyDescent="0.35">
      <c r="A140" s="129" t="s">
        <v>194</v>
      </c>
      <c r="B140" s="129" t="s">
        <v>591</v>
      </c>
      <c r="C140" s="130">
        <v>0.66668751370000001</v>
      </c>
      <c r="D140" s="130">
        <v>2.2316228496999999</v>
      </c>
      <c r="E140" s="130">
        <v>3.6067632871000002</v>
      </c>
      <c r="F140" s="130">
        <v>2.2094927049000002</v>
      </c>
      <c r="G140" s="130">
        <v>1.5232568093000001</v>
      </c>
      <c r="H140" s="130">
        <v>1.2796898253</v>
      </c>
      <c r="I140" s="130">
        <v>1.7304828112999999</v>
      </c>
      <c r="J140" s="130">
        <v>0.84081212149999995</v>
      </c>
      <c r="K140" s="130">
        <v>0.57860071430000004</v>
      </c>
    </row>
    <row r="141" spans="1:11" ht="51.75" x14ac:dyDescent="0.35">
      <c r="A141" s="129" t="s">
        <v>195</v>
      </c>
      <c r="B141" s="129" t="s">
        <v>196</v>
      </c>
      <c r="C141" s="130">
        <v>46.897443658999997</v>
      </c>
      <c r="D141" s="130">
        <v>42.504438878000002</v>
      </c>
      <c r="E141" s="130">
        <v>52.890619962999999</v>
      </c>
      <c r="F141" s="130">
        <v>52.222394446000003</v>
      </c>
      <c r="G141" s="130">
        <v>50.204043276</v>
      </c>
      <c r="H141" s="130">
        <v>26.268699850000001</v>
      </c>
      <c r="I141" s="130">
        <v>42.760068441000001</v>
      </c>
      <c r="J141" s="130" t="s">
        <v>110</v>
      </c>
      <c r="K141" s="130" t="s">
        <v>110</v>
      </c>
    </row>
    <row r="142" spans="1:11" ht="51.75" x14ac:dyDescent="0.35">
      <c r="A142" s="129" t="s">
        <v>197</v>
      </c>
      <c r="B142" s="129" t="s">
        <v>592</v>
      </c>
      <c r="C142" s="130">
        <v>1.4402217197</v>
      </c>
      <c r="D142" s="130">
        <v>4.6497520436000004</v>
      </c>
      <c r="E142" s="130">
        <v>3.9474640432000001</v>
      </c>
      <c r="F142" s="130">
        <v>2.3453109664</v>
      </c>
      <c r="G142" s="130">
        <v>3.8855378719</v>
      </c>
      <c r="H142" s="130">
        <v>6.4801967405000003</v>
      </c>
      <c r="I142" s="130">
        <v>2.8593367378000001</v>
      </c>
      <c r="J142" s="130" t="s">
        <v>110</v>
      </c>
      <c r="K142" s="130" t="s">
        <v>110</v>
      </c>
    </row>
    <row r="143" spans="1:11" ht="51.75" x14ac:dyDescent="0.35">
      <c r="A143" s="129" t="s">
        <v>198</v>
      </c>
      <c r="B143" s="129" t="s">
        <v>199</v>
      </c>
      <c r="C143" s="130">
        <v>4.9016607336</v>
      </c>
      <c r="D143" s="130" t="s">
        <v>110</v>
      </c>
      <c r="E143" s="130" t="s">
        <v>110</v>
      </c>
      <c r="F143" s="130" t="s">
        <v>110</v>
      </c>
      <c r="G143" s="130">
        <v>11.026046876000001</v>
      </c>
      <c r="H143" s="130">
        <v>5.4105447370000004</v>
      </c>
      <c r="I143" s="130">
        <v>5.3278711398</v>
      </c>
      <c r="J143" s="130">
        <v>2.3311487622999998</v>
      </c>
      <c r="K143" s="130" t="s">
        <v>110</v>
      </c>
    </row>
    <row r="144" spans="1:11" ht="51.75" x14ac:dyDescent="0.35">
      <c r="A144" s="129" t="s">
        <v>200</v>
      </c>
      <c r="B144" s="129" t="s">
        <v>593</v>
      </c>
      <c r="C144" s="130">
        <v>0.6068418914</v>
      </c>
      <c r="D144" s="130" t="s">
        <v>110</v>
      </c>
      <c r="E144" s="130" t="s">
        <v>110</v>
      </c>
      <c r="F144" s="130" t="s">
        <v>110</v>
      </c>
      <c r="G144" s="130">
        <v>1.8990538815</v>
      </c>
      <c r="H144" s="130">
        <v>1.3225586687999999</v>
      </c>
      <c r="I144" s="130">
        <v>1.944749235</v>
      </c>
      <c r="J144" s="130">
        <v>0.86839819579999999</v>
      </c>
      <c r="K144" s="130" t="s">
        <v>110</v>
      </c>
    </row>
    <row r="145" spans="1:11" ht="34.5" x14ac:dyDescent="0.35">
      <c r="A145" s="129" t="s">
        <v>201</v>
      </c>
      <c r="B145" s="129" t="s">
        <v>202</v>
      </c>
      <c r="C145" s="130">
        <v>10.510316874999999</v>
      </c>
      <c r="D145" s="130" t="s">
        <v>110</v>
      </c>
      <c r="E145" s="130" t="s">
        <v>110</v>
      </c>
      <c r="F145" s="130">
        <v>33.465961556000003</v>
      </c>
      <c r="G145" s="130" t="s">
        <v>110</v>
      </c>
      <c r="H145" s="130" t="s">
        <v>110</v>
      </c>
      <c r="I145" s="130">
        <v>24.37863132</v>
      </c>
      <c r="J145" s="130" t="s">
        <v>110</v>
      </c>
      <c r="K145" s="130">
        <v>0</v>
      </c>
    </row>
    <row r="146" spans="1:11" ht="51.75" x14ac:dyDescent="0.35">
      <c r="A146" s="129" t="s">
        <v>203</v>
      </c>
      <c r="B146" s="129" t="s">
        <v>594</v>
      </c>
      <c r="C146" s="130">
        <v>2.6918890481000002</v>
      </c>
      <c r="D146" s="130" t="s">
        <v>110</v>
      </c>
      <c r="E146" s="130" t="s">
        <v>110</v>
      </c>
      <c r="F146" s="130">
        <v>8.7885611436000008</v>
      </c>
      <c r="G146" s="130" t="s">
        <v>110</v>
      </c>
      <c r="H146" s="130" t="s">
        <v>110</v>
      </c>
      <c r="I146" s="130">
        <v>10.679929077000001</v>
      </c>
      <c r="J146" s="130" t="s">
        <v>110</v>
      </c>
      <c r="K146" s="130">
        <v>22.469255025999999</v>
      </c>
    </row>
    <row r="147" spans="1:11" ht="34.5" x14ac:dyDescent="0.35">
      <c r="A147" s="129" t="s">
        <v>204</v>
      </c>
      <c r="B147" s="129" t="s">
        <v>205</v>
      </c>
      <c r="C147" s="130">
        <v>13.273329195000001</v>
      </c>
      <c r="D147" s="130" t="s">
        <v>110</v>
      </c>
      <c r="E147" s="130">
        <v>27.104343037</v>
      </c>
      <c r="F147" s="130" t="s">
        <v>110</v>
      </c>
      <c r="G147" s="130" t="s">
        <v>110</v>
      </c>
      <c r="H147" s="130" t="s">
        <v>110</v>
      </c>
      <c r="I147" s="130" t="s">
        <v>110</v>
      </c>
      <c r="J147" s="130" t="s">
        <v>110</v>
      </c>
      <c r="K147" s="130" t="s">
        <v>110</v>
      </c>
    </row>
    <row r="148" spans="1:11" ht="51.75" x14ac:dyDescent="0.35">
      <c r="A148" s="129" t="s">
        <v>206</v>
      </c>
      <c r="B148" s="129" t="s">
        <v>595</v>
      </c>
      <c r="C148" s="130">
        <v>4.3096982619000004</v>
      </c>
      <c r="D148" s="130" t="s">
        <v>110</v>
      </c>
      <c r="E148" s="130">
        <v>12.699036957000001</v>
      </c>
      <c r="F148" s="130" t="s">
        <v>110</v>
      </c>
      <c r="G148" s="130" t="s">
        <v>110</v>
      </c>
      <c r="H148" s="130" t="s">
        <v>110</v>
      </c>
      <c r="I148" s="130" t="s">
        <v>110</v>
      </c>
      <c r="J148" s="130" t="s">
        <v>110</v>
      </c>
      <c r="K148" s="130" t="s">
        <v>110</v>
      </c>
    </row>
    <row r="149" spans="1:11" ht="34.5" x14ac:dyDescent="0.35">
      <c r="A149" s="129" t="s">
        <v>207</v>
      </c>
      <c r="B149" s="129" t="s">
        <v>208</v>
      </c>
      <c r="C149" s="130">
        <v>46.944434663000003</v>
      </c>
      <c r="D149" s="130">
        <v>43.782574101999998</v>
      </c>
      <c r="E149" s="130">
        <v>21.964520854</v>
      </c>
      <c r="F149" s="130">
        <v>12.762586297</v>
      </c>
      <c r="G149" s="130">
        <v>43.890496202000001</v>
      </c>
      <c r="H149" s="130">
        <v>55.883706119000003</v>
      </c>
      <c r="I149" s="130">
        <v>31.407585011999998</v>
      </c>
      <c r="J149" s="130">
        <v>71.444784427000002</v>
      </c>
      <c r="K149" s="130">
        <v>81.652362698999994</v>
      </c>
    </row>
    <row r="150" spans="1:11" ht="34.5" x14ac:dyDescent="0.35">
      <c r="A150" s="129" t="s">
        <v>209</v>
      </c>
      <c r="B150" s="129" t="s">
        <v>596</v>
      </c>
      <c r="C150" s="130">
        <v>1.2284639714000001</v>
      </c>
      <c r="D150" s="130">
        <v>4.0065619733000002</v>
      </c>
      <c r="E150" s="130">
        <v>4.4745675111000001</v>
      </c>
      <c r="F150" s="130">
        <v>2.0670249079</v>
      </c>
      <c r="G150" s="130">
        <v>3.1003368721000002</v>
      </c>
      <c r="H150" s="130">
        <v>3.5290251448999999</v>
      </c>
      <c r="I150" s="130">
        <v>2.8993994917000001</v>
      </c>
      <c r="J150" s="130">
        <v>3.7945533401999998</v>
      </c>
      <c r="K150" s="130">
        <v>3.6133282927999999</v>
      </c>
    </row>
    <row r="151" spans="1:11" ht="51.75" x14ac:dyDescent="0.35">
      <c r="A151" s="129" t="s">
        <v>210</v>
      </c>
      <c r="B151" s="129" t="s">
        <v>211</v>
      </c>
      <c r="C151" s="130">
        <v>10.894031535</v>
      </c>
      <c r="D151" s="130">
        <v>11.447665591</v>
      </c>
      <c r="E151" s="130">
        <v>9.6956803254999997</v>
      </c>
      <c r="F151" s="130">
        <v>10.082942892</v>
      </c>
      <c r="G151" s="130" t="s">
        <v>110</v>
      </c>
      <c r="H151" s="130" t="s">
        <v>110</v>
      </c>
      <c r="I151" s="130">
        <v>7.2728597002999997</v>
      </c>
      <c r="J151" s="130" t="s">
        <v>110</v>
      </c>
      <c r="K151" s="130" t="s">
        <v>110</v>
      </c>
    </row>
    <row r="152" spans="1:11" ht="51.75" x14ac:dyDescent="0.35">
      <c r="A152" s="129" t="s">
        <v>212</v>
      </c>
      <c r="B152" s="129" t="s">
        <v>597</v>
      </c>
      <c r="C152" s="130">
        <v>1.8203142053000001</v>
      </c>
      <c r="D152" s="130">
        <v>5.4139672926999998</v>
      </c>
      <c r="E152" s="130">
        <v>4.6410697438000001</v>
      </c>
      <c r="F152" s="130">
        <v>2.1688208264000002</v>
      </c>
      <c r="G152" s="130" t="s">
        <v>110</v>
      </c>
      <c r="H152" s="130" t="s">
        <v>110</v>
      </c>
      <c r="I152" s="130">
        <v>3.2196095003999998</v>
      </c>
      <c r="J152" s="130" t="s">
        <v>110</v>
      </c>
      <c r="K152" s="130" t="s">
        <v>110</v>
      </c>
    </row>
    <row r="153" spans="1:11" ht="51.75" x14ac:dyDescent="0.35">
      <c r="A153" s="129" t="s">
        <v>213</v>
      </c>
      <c r="B153" s="129" t="s">
        <v>214</v>
      </c>
      <c r="C153" s="130">
        <v>66.933522334000003</v>
      </c>
      <c r="D153" s="130">
        <v>62.889882419000003</v>
      </c>
      <c r="E153" s="130" t="s">
        <v>110</v>
      </c>
      <c r="F153" s="130" t="s">
        <v>110</v>
      </c>
      <c r="G153" s="130">
        <v>49.483012051000003</v>
      </c>
      <c r="H153" s="130">
        <v>59.423839209999997</v>
      </c>
      <c r="I153" s="130">
        <v>63.657759022</v>
      </c>
      <c r="J153" s="130">
        <v>72.163025773000001</v>
      </c>
      <c r="K153" s="130">
        <v>83.278931213999996</v>
      </c>
    </row>
    <row r="154" spans="1:11" ht="51.75" x14ac:dyDescent="0.35">
      <c r="A154" s="129" t="s">
        <v>215</v>
      </c>
      <c r="B154" s="129" t="s">
        <v>598</v>
      </c>
      <c r="C154" s="130">
        <v>1.824279964</v>
      </c>
      <c r="D154" s="130">
        <v>7.2632666362</v>
      </c>
      <c r="E154" s="130" t="s">
        <v>110</v>
      </c>
      <c r="F154" s="130" t="s">
        <v>110</v>
      </c>
      <c r="G154" s="130">
        <v>3.9568138814</v>
      </c>
      <c r="H154" s="130">
        <v>3.9088049249000001</v>
      </c>
      <c r="I154" s="130">
        <v>5.9545043116</v>
      </c>
      <c r="J154" s="130">
        <v>3.8675153879000002</v>
      </c>
      <c r="K154" s="130">
        <v>3.7665250756000002</v>
      </c>
    </row>
    <row r="155" spans="1:11" ht="34.5" x14ac:dyDescent="0.35">
      <c r="A155" s="129" t="s">
        <v>217</v>
      </c>
      <c r="B155" s="129" t="s">
        <v>218</v>
      </c>
      <c r="C155" s="130">
        <v>59.202284450999997</v>
      </c>
      <c r="D155" s="130">
        <v>67.152539539000003</v>
      </c>
      <c r="E155" s="130">
        <v>50.981234905000001</v>
      </c>
      <c r="F155" s="130" t="s">
        <v>110</v>
      </c>
      <c r="G155" s="130">
        <v>72.320543556000004</v>
      </c>
      <c r="H155" s="130">
        <v>72.734312825999993</v>
      </c>
      <c r="I155" s="130" t="s">
        <v>110</v>
      </c>
      <c r="J155" s="130" t="s">
        <v>110</v>
      </c>
      <c r="K155" s="130" t="s">
        <v>110</v>
      </c>
    </row>
    <row r="156" spans="1:11" ht="34.5" x14ac:dyDescent="0.35">
      <c r="A156" s="129" t="s">
        <v>219</v>
      </c>
      <c r="B156" s="129" t="s">
        <v>600</v>
      </c>
      <c r="C156" s="130">
        <v>6.6026822108000003</v>
      </c>
      <c r="D156" s="130">
        <v>10.997438996</v>
      </c>
      <c r="E156" s="130">
        <v>22.685709737</v>
      </c>
      <c r="F156" s="130" t="s">
        <v>110</v>
      </c>
      <c r="G156" s="130">
        <v>10.583730079</v>
      </c>
      <c r="H156" s="130">
        <v>19.601806101000001</v>
      </c>
      <c r="I156" s="130" t="s">
        <v>110</v>
      </c>
      <c r="J156" s="130" t="s">
        <v>110</v>
      </c>
      <c r="K156" s="130" t="s">
        <v>110</v>
      </c>
    </row>
    <row r="157" spans="1:11" ht="34.5" x14ac:dyDescent="0.35">
      <c r="A157" s="129" t="s">
        <v>221</v>
      </c>
      <c r="B157" s="129" t="s">
        <v>222</v>
      </c>
      <c r="C157" s="130">
        <v>54.376163873000003</v>
      </c>
      <c r="D157" s="130">
        <v>63.565778993999999</v>
      </c>
      <c r="E157" s="130" t="s">
        <v>110</v>
      </c>
      <c r="F157" s="130" t="s">
        <v>110</v>
      </c>
      <c r="G157" s="130">
        <v>65.247831864000005</v>
      </c>
      <c r="H157" s="130" t="s">
        <v>110</v>
      </c>
      <c r="I157" s="130" t="s">
        <v>110</v>
      </c>
      <c r="J157" s="130" t="s">
        <v>110</v>
      </c>
      <c r="K157" s="130" t="s">
        <v>110</v>
      </c>
    </row>
    <row r="158" spans="1:11" ht="34.5" x14ac:dyDescent="0.35">
      <c r="A158" s="129" t="s">
        <v>223</v>
      </c>
      <c r="B158" s="129" t="s">
        <v>602</v>
      </c>
      <c r="C158" s="130">
        <v>13.42123016</v>
      </c>
      <c r="D158" s="130">
        <v>26.486894514999999</v>
      </c>
      <c r="E158" s="130" t="s">
        <v>110</v>
      </c>
      <c r="F158" s="130" t="s">
        <v>110</v>
      </c>
      <c r="G158" s="130">
        <v>20.034725148</v>
      </c>
      <c r="H158" s="130" t="s">
        <v>110</v>
      </c>
      <c r="I158" s="130" t="s">
        <v>110</v>
      </c>
      <c r="J158" s="130" t="s">
        <v>110</v>
      </c>
      <c r="K158" s="130" t="s">
        <v>110</v>
      </c>
    </row>
    <row r="159" spans="1:11" ht="51.75" x14ac:dyDescent="0.35">
      <c r="A159" s="129" t="s">
        <v>216</v>
      </c>
      <c r="B159" s="129" t="s">
        <v>599</v>
      </c>
      <c r="C159" s="130">
        <v>-34789.876279999997</v>
      </c>
      <c r="D159" s="130">
        <v>-2146.9997530000001</v>
      </c>
      <c r="E159" s="130" t="s">
        <v>110</v>
      </c>
      <c r="F159" s="130" t="s">
        <v>110</v>
      </c>
      <c r="G159" s="130">
        <v>-3898.0767049999999</v>
      </c>
      <c r="H159" s="130">
        <v>-5527.0010990000001</v>
      </c>
      <c r="I159" s="130">
        <v>-2954.1701229999999</v>
      </c>
      <c r="J159" s="130">
        <v>-8504.4815039999994</v>
      </c>
      <c r="K159" s="130">
        <v>-11307.561309999999</v>
      </c>
    </row>
    <row r="160" spans="1:11" ht="51.75" x14ac:dyDescent="0.35">
      <c r="A160" s="129" t="s">
        <v>220</v>
      </c>
      <c r="B160" s="129" t="s">
        <v>601</v>
      </c>
      <c r="C160" s="130">
        <v>-5244.3439369999996</v>
      </c>
      <c r="D160" s="130">
        <v>-1568.2981749999999</v>
      </c>
      <c r="E160" s="130">
        <v>-488.84749970000001</v>
      </c>
      <c r="F160" s="130" t="s">
        <v>110</v>
      </c>
      <c r="G160" s="130">
        <v>-1812.3319300000001</v>
      </c>
      <c r="H160" s="130">
        <v>-766.78824410000004</v>
      </c>
      <c r="I160" s="130" t="s">
        <v>110</v>
      </c>
      <c r="J160" s="130" t="s">
        <v>110</v>
      </c>
      <c r="K160" s="130" t="s">
        <v>110</v>
      </c>
    </row>
    <row r="161" spans="1:11" ht="51.75" x14ac:dyDescent="0.35">
      <c r="A161" s="129" t="s">
        <v>224</v>
      </c>
      <c r="B161" s="129" t="s">
        <v>603</v>
      </c>
      <c r="C161" s="130">
        <v>-4202.9829120000004</v>
      </c>
      <c r="D161" s="130">
        <v>-881.4154704</v>
      </c>
      <c r="E161" s="130" t="s">
        <v>110</v>
      </c>
      <c r="F161" s="130" t="s">
        <v>110</v>
      </c>
      <c r="G161" s="130">
        <v>-1310.332144</v>
      </c>
      <c r="H161" s="130" t="s">
        <v>110</v>
      </c>
      <c r="I161" s="130" t="s">
        <v>110</v>
      </c>
      <c r="J161" s="130" t="s">
        <v>110</v>
      </c>
      <c r="K161" s="130" t="s">
        <v>110</v>
      </c>
    </row>
    <row r="162" spans="1:11" x14ac:dyDescent="0.35">
      <c r="A162" s="129" t="s">
        <v>225</v>
      </c>
      <c r="B162" s="129" t="s">
        <v>226</v>
      </c>
      <c r="C162" s="130">
        <v>18.241219439000002</v>
      </c>
      <c r="D162" s="130">
        <v>12.91101076</v>
      </c>
      <c r="E162" s="130">
        <v>12.723854894</v>
      </c>
      <c r="F162" s="130">
        <v>9.8138659555000007</v>
      </c>
      <c r="G162" s="130">
        <v>13.121432628000001</v>
      </c>
      <c r="H162" s="130">
        <v>20.366973765000001</v>
      </c>
      <c r="I162" s="130">
        <v>14.10907293</v>
      </c>
      <c r="J162" s="130">
        <v>26.306241916000001</v>
      </c>
      <c r="K162" s="130">
        <v>37.439505453000002</v>
      </c>
    </row>
    <row r="163" spans="1:11" x14ac:dyDescent="0.35">
      <c r="A163" s="129" t="s">
        <v>227</v>
      </c>
      <c r="B163" s="129" t="s">
        <v>604</v>
      </c>
      <c r="C163" s="130">
        <v>0.61328102340000001</v>
      </c>
      <c r="D163" s="130">
        <v>1.3620034526</v>
      </c>
      <c r="E163" s="130">
        <v>1.4417117057</v>
      </c>
      <c r="F163" s="130">
        <v>1.2272368283999999</v>
      </c>
      <c r="G163" s="130">
        <v>1.6133657613000001</v>
      </c>
      <c r="H163" s="130">
        <v>1.6769521496999999</v>
      </c>
      <c r="I163" s="130">
        <v>1.3949047281</v>
      </c>
      <c r="J163" s="130">
        <v>2.2760129353999998</v>
      </c>
      <c r="K163" s="130">
        <v>2.3939823090000001</v>
      </c>
    </row>
    <row r="164" spans="1:11" ht="34.5" x14ac:dyDescent="0.35">
      <c r="A164" s="129" t="s">
        <v>228</v>
      </c>
      <c r="B164" s="129" t="s">
        <v>229</v>
      </c>
      <c r="C164" s="130">
        <v>7.3844470781</v>
      </c>
      <c r="D164" s="130">
        <v>6.261982036</v>
      </c>
      <c r="E164" s="130">
        <v>8.8289336718999998</v>
      </c>
      <c r="F164" s="130">
        <v>7.8639706440000001</v>
      </c>
      <c r="G164" s="130">
        <v>3.7053666924000002</v>
      </c>
      <c r="H164" s="130">
        <v>13.921758500999999</v>
      </c>
      <c r="I164" s="130">
        <v>5.4642444797999996</v>
      </c>
      <c r="J164" s="130" t="s">
        <v>110</v>
      </c>
      <c r="K164" s="130">
        <v>11.567493736999999</v>
      </c>
    </row>
    <row r="165" spans="1:11" ht="34.5" x14ac:dyDescent="0.35">
      <c r="A165" s="129" t="s">
        <v>230</v>
      </c>
      <c r="B165" s="129" t="s">
        <v>605</v>
      </c>
      <c r="C165" s="130">
        <v>0.53617147899999995</v>
      </c>
      <c r="D165" s="130">
        <v>1.1561750709</v>
      </c>
      <c r="E165" s="130">
        <v>1.3204297557</v>
      </c>
      <c r="F165" s="130">
        <v>1.1207254468000001</v>
      </c>
      <c r="G165" s="130">
        <v>1.1054933603999999</v>
      </c>
      <c r="H165" s="130">
        <v>3.4799216974</v>
      </c>
      <c r="I165" s="130">
        <v>0.86691709439999998</v>
      </c>
      <c r="J165" s="130" t="s">
        <v>110</v>
      </c>
      <c r="K165" s="130">
        <v>4.4658951133000002</v>
      </c>
    </row>
    <row r="166" spans="1:11" ht="34.5" x14ac:dyDescent="0.35">
      <c r="A166" s="129" t="s">
        <v>231</v>
      </c>
      <c r="B166" s="129" t="s">
        <v>232</v>
      </c>
      <c r="C166" s="130">
        <v>26.464147603000001</v>
      </c>
      <c r="D166" s="130">
        <v>22.454704592999999</v>
      </c>
      <c r="E166" s="130">
        <v>25.502324716</v>
      </c>
      <c r="F166" s="130">
        <v>23.767205430000001</v>
      </c>
      <c r="G166" s="130">
        <v>15.535635063000001</v>
      </c>
      <c r="H166" s="130">
        <v>21.059376729</v>
      </c>
      <c r="I166" s="130">
        <v>27.194606411999999</v>
      </c>
      <c r="J166" s="130">
        <v>26.873147936999999</v>
      </c>
      <c r="K166" s="130">
        <v>38.786704172</v>
      </c>
    </row>
    <row r="167" spans="1:11" ht="34.5" x14ac:dyDescent="0.35">
      <c r="A167" s="129" t="s">
        <v>233</v>
      </c>
      <c r="B167" s="129" t="s">
        <v>606</v>
      </c>
      <c r="C167" s="130">
        <v>1.0301046012999999</v>
      </c>
      <c r="D167" s="130">
        <v>3.1321938146999999</v>
      </c>
      <c r="E167" s="130">
        <v>5.5362053093999997</v>
      </c>
      <c r="F167" s="130">
        <v>6.8762004265999996</v>
      </c>
      <c r="G167" s="130">
        <v>2.3158645250999998</v>
      </c>
      <c r="H167" s="130">
        <v>1.9518010642000001</v>
      </c>
      <c r="I167" s="130">
        <v>3.2627827038000001</v>
      </c>
      <c r="J167" s="130">
        <v>2.3672764758999998</v>
      </c>
      <c r="K167" s="130">
        <v>2.5025205678</v>
      </c>
    </row>
    <row r="168" spans="1:11" ht="34.5" x14ac:dyDescent="0.35">
      <c r="A168" s="129" t="s">
        <v>235</v>
      </c>
      <c r="B168" s="129" t="s">
        <v>236</v>
      </c>
      <c r="C168" s="130">
        <v>17.087755035000001</v>
      </c>
      <c r="D168" s="130">
        <v>15.694988467</v>
      </c>
      <c r="E168" s="130">
        <v>16.972175387</v>
      </c>
      <c r="F168" s="130">
        <v>14.807864006000001</v>
      </c>
      <c r="G168" s="130">
        <v>15.949229065000001</v>
      </c>
      <c r="H168" s="130">
        <v>25.018239991000002</v>
      </c>
      <c r="I168" s="130" t="s">
        <v>110</v>
      </c>
      <c r="J168" s="130" t="s">
        <v>110</v>
      </c>
      <c r="K168" s="130">
        <v>27.366166159999999</v>
      </c>
    </row>
    <row r="169" spans="1:11" ht="34.5" x14ac:dyDescent="0.35">
      <c r="A169" s="129" t="s">
        <v>237</v>
      </c>
      <c r="B169" s="129" t="s">
        <v>608</v>
      </c>
      <c r="C169" s="130">
        <v>2.1472116305000002</v>
      </c>
      <c r="D169" s="130">
        <v>4.0018629237000001</v>
      </c>
      <c r="E169" s="130">
        <v>7.7424721854999996</v>
      </c>
      <c r="F169" s="130">
        <v>4.2563432883000001</v>
      </c>
      <c r="G169" s="130">
        <v>4.2163140975999998</v>
      </c>
      <c r="H169" s="130">
        <v>7.2050725332000001</v>
      </c>
      <c r="I169" s="130" t="s">
        <v>110</v>
      </c>
      <c r="J169" s="130" t="s">
        <v>110</v>
      </c>
      <c r="K169" s="130">
        <v>13.447714842</v>
      </c>
    </row>
    <row r="170" spans="1:11" ht="34.5" x14ac:dyDescent="0.35">
      <c r="A170" s="129" t="s">
        <v>239</v>
      </c>
      <c r="B170" s="129" t="s">
        <v>240</v>
      </c>
      <c r="C170" s="130">
        <v>16.752914973999999</v>
      </c>
      <c r="D170" s="130">
        <v>14.216341878</v>
      </c>
      <c r="E170" s="130">
        <v>18.955055028</v>
      </c>
      <c r="F170" s="130">
        <v>15.600278733</v>
      </c>
      <c r="G170" s="130">
        <v>15.246454009000001</v>
      </c>
      <c r="H170" s="130">
        <v>26.250389558999998</v>
      </c>
      <c r="I170" s="130">
        <v>11.329843607000001</v>
      </c>
      <c r="J170" s="130" t="s">
        <v>110</v>
      </c>
      <c r="K170" s="130" t="s">
        <v>110</v>
      </c>
    </row>
    <row r="171" spans="1:11" ht="34.5" x14ac:dyDescent="0.35">
      <c r="A171" s="129" t="s">
        <v>241</v>
      </c>
      <c r="B171" s="129" t="s">
        <v>610</v>
      </c>
      <c r="C171" s="130">
        <v>1.8352936560999999</v>
      </c>
      <c r="D171" s="130">
        <v>4.4883793940999999</v>
      </c>
      <c r="E171" s="130">
        <v>3.5326384389999999</v>
      </c>
      <c r="F171" s="130">
        <v>4.0227352960999996</v>
      </c>
      <c r="G171" s="130">
        <v>4.3661626226000001</v>
      </c>
      <c r="H171" s="130">
        <v>6.7859699597000001</v>
      </c>
      <c r="I171" s="130">
        <v>3.8266073264</v>
      </c>
      <c r="J171" s="130" t="s">
        <v>110</v>
      </c>
      <c r="K171" s="130" t="s">
        <v>110</v>
      </c>
    </row>
    <row r="172" spans="1:11" ht="34.5" x14ac:dyDescent="0.35">
      <c r="A172" s="129" t="s">
        <v>243</v>
      </c>
      <c r="B172" s="129" t="s">
        <v>244</v>
      </c>
      <c r="C172" s="130">
        <v>15.337207254999999</v>
      </c>
      <c r="D172" s="130">
        <v>13.182822291000001</v>
      </c>
      <c r="E172" s="130">
        <v>17.785273364999998</v>
      </c>
      <c r="F172" s="130">
        <v>13.38951673</v>
      </c>
      <c r="G172" s="130">
        <v>13.936720614</v>
      </c>
      <c r="H172" s="130">
        <v>20.954382302999999</v>
      </c>
      <c r="I172" s="130">
        <v>13.007699619</v>
      </c>
      <c r="J172" s="130">
        <v>19.594835280000002</v>
      </c>
      <c r="K172" s="130">
        <v>25.267286251000002</v>
      </c>
    </row>
    <row r="173" spans="1:11" ht="34.5" x14ac:dyDescent="0.35">
      <c r="A173" s="129" t="s">
        <v>245</v>
      </c>
      <c r="B173" s="129" t="s">
        <v>612</v>
      </c>
      <c r="C173" s="130">
        <v>1.2684781624000001</v>
      </c>
      <c r="D173" s="130">
        <v>2.4471562549999999</v>
      </c>
      <c r="E173" s="130">
        <v>3.5997237927999999</v>
      </c>
      <c r="F173" s="130">
        <v>2.5608614900000002</v>
      </c>
      <c r="G173" s="130">
        <v>2.9870467563999998</v>
      </c>
      <c r="H173" s="130">
        <v>4.2881424413999998</v>
      </c>
      <c r="I173" s="130">
        <v>3.3162390966999999</v>
      </c>
      <c r="J173" s="130">
        <v>7.6418219857</v>
      </c>
      <c r="K173" s="130">
        <v>11.1422121</v>
      </c>
    </row>
    <row r="174" spans="1:11" ht="51.75" x14ac:dyDescent="0.35">
      <c r="A174" s="129" t="s">
        <v>234</v>
      </c>
      <c r="B174" s="129" t="s">
        <v>607</v>
      </c>
      <c r="C174" s="130">
        <v>-57331.065730000002</v>
      </c>
      <c r="D174" s="130">
        <v>-3239.298961</v>
      </c>
      <c r="E174" s="130">
        <v>-1026.4517080000001</v>
      </c>
      <c r="F174" s="130">
        <v>-668.24854789999995</v>
      </c>
      <c r="G174" s="130">
        <v>-3919.620265</v>
      </c>
      <c r="H174" s="130">
        <v>-7774.7438160000002</v>
      </c>
      <c r="I174" s="130">
        <v>-5759.762299</v>
      </c>
      <c r="J174" s="130">
        <v>-12304.164580000001</v>
      </c>
      <c r="K174" s="130">
        <v>-22638.775559999998</v>
      </c>
    </row>
    <row r="175" spans="1:11" ht="51.75" x14ac:dyDescent="0.35">
      <c r="A175" s="129" t="s">
        <v>238</v>
      </c>
      <c r="B175" s="129" t="s">
        <v>609</v>
      </c>
      <c r="C175" s="130">
        <v>-5906.7916859999996</v>
      </c>
      <c r="D175" s="130">
        <v>-1387.1471779999999</v>
      </c>
      <c r="E175" s="130">
        <v>-671.53527480000002</v>
      </c>
      <c r="F175" s="130">
        <v>-539.18109059999995</v>
      </c>
      <c r="G175" s="130">
        <v>-1369.0718240000001</v>
      </c>
      <c r="H175" s="130">
        <v>-1146.887641</v>
      </c>
      <c r="I175" s="130" t="s">
        <v>110</v>
      </c>
      <c r="J175" s="130" t="s">
        <v>110</v>
      </c>
      <c r="K175" s="130">
        <v>-211.55350279999999</v>
      </c>
    </row>
    <row r="176" spans="1:11" ht="51.75" x14ac:dyDescent="0.35">
      <c r="A176" s="129" t="s">
        <v>242</v>
      </c>
      <c r="B176" s="129" t="s">
        <v>611</v>
      </c>
      <c r="C176" s="130">
        <v>-5720.7612360000003</v>
      </c>
      <c r="D176" s="130">
        <v>-762.81678469999997</v>
      </c>
      <c r="E176" s="130">
        <v>-1196.6760240000001</v>
      </c>
      <c r="F176" s="130">
        <v>-743.9112844</v>
      </c>
      <c r="G176" s="130">
        <v>-996.08740999999998</v>
      </c>
      <c r="H176" s="130">
        <v>-1308.801285</v>
      </c>
      <c r="I176" s="130" t="s">
        <v>562</v>
      </c>
      <c r="J176" s="130" t="s">
        <v>110</v>
      </c>
      <c r="K176" s="130" t="s">
        <v>110</v>
      </c>
    </row>
    <row r="177" spans="1:11" ht="51.75" x14ac:dyDescent="0.35">
      <c r="A177" s="129" t="s">
        <v>246</v>
      </c>
      <c r="B177" s="129" t="s">
        <v>613</v>
      </c>
      <c r="C177" s="130">
        <v>-6774.5587560000004</v>
      </c>
      <c r="D177" s="130">
        <v>-1017.812785</v>
      </c>
      <c r="E177" s="130">
        <v>-1405.116792</v>
      </c>
      <c r="F177" s="130">
        <v>-906.05130680000002</v>
      </c>
      <c r="G177" s="130">
        <v>-1206.637197</v>
      </c>
      <c r="H177" s="130">
        <v>-1176.9010740000001</v>
      </c>
      <c r="I177" s="130">
        <v>-432.85204629999998</v>
      </c>
      <c r="J177" s="130">
        <v>-280.80812680000003</v>
      </c>
      <c r="K177" s="130">
        <v>-348.37942930000003</v>
      </c>
    </row>
    <row r="178" spans="1:11" x14ac:dyDescent="0.35">
      <c r="A178" s="129" t="s">
        <v>247</v>
      </c>
      <c r="B178" s="129" t="s">
        <v>248</v>
      </c>
      <c r="C178" s="130">
        <v>27.531443588999998</v>
      </c>
      <c r="D178" s="130">
        <v>24.476791969000001</v>
      </c>
      <c r="E178" s="130" t="s">
        <v>110</v>
      </c>
      <c r="F178" s="130" t="s">
        <v>110</v>
      </c>
      <c r="G178" s="130">
        <v>17.742104534999999</v>
      </c>
      <c r="H178" s="130">
        <v>22.483400160999999</v>
      </c>
      <c r="I178" s="130">
        <v>21.108052904000001</v>
      </c>
      <c r="J178" s="130">
        <v>38.124351644999997</v>
      </c>
      <c r="K178" s="130">
        <v>50.318961532000003</v>
      </c>
    </row>
    <row r="179" spans="1:11" ht="34.5" x14ac:dyDescent="0.35">
      <c r="A179" s="129" t="s">
        <v>249</v>
      </c>
      <c r="B179" s="129" t="s">
        <v>614</v>
      </c>
      <c r="C179" s="130">
        <v>1.2354202428000001</v>
      </c>
      <c r="D179" s="130">
        <v>4.2403844675000002</v>
      </c>
      <c r="E179" s="130" t="s">
        <v>110</v>
      </c>
      <c r="F179" s="130" t="s">
        <v>110</v>
      </c>
      <c r="G179" s="130">
        <v>2.7892065893</v>
      </c>
      <c r="H179" s="130">
        <v>3.1291111156999998</v>
      </c>
      <c r="I179" s="130">
        <v>4.236108883</v>
      </c>
      <c r="J179" s="130">
        <v>3.5417375829000002</v>
      </c>
      <c r="K179" s="130">
        <v>2.4651619507000002</v>
      </c>
    </row>
    <row r="180" spans="1:11" ht="34.5" x14ac:dyDescent="0.35">
      <c r="A180" s="129" t="s">
        <v>250</v>
      </c>
      <c r="B180" s="129" t="s">
        <v>251</v>
      </c>
      <c r="C180" s="130" t="s">
        <v>110</v>
      </c>
      <c r="D180" s="130" t="s">
        <v>110</v>
      </c>
      <c r="E180" s="130" t="s">
        <v>110</v>
      </c>
      <c r="F180" s="130" t="s">
        <v>110</v>
      </c>
      <c r="G180" s="130" t="s">
        <v>110</v>
      </c>
      <c r="H180" s="130" t="s">
        <v>110</v>
      </c>
      <c r="I180" s="130" t="s">
        <v>110</v>
      </c>
      <c r="J180" s="130" t="s">
        <v>110</v>
      </c>
      <c r="K180" s="130" t="s">
        <v>110</v>
      </c>
    </row>
    <row r="181" spans="1:11" ht="34.5" x14ac:dyDescent="0.35">
      <c r="A181" s="129" t="s">
        <v>252</v>
      </c>
      <c r="B181" s="129" t="s">
        <v>615</v>
      </c>
      <c r="C181" s="130" t="s">
        <v>110</v>
      </c>
      <c r="D181" s="130" t="s">
        <v>110</v>
      </c>
      <c r="E181" s="130" t="s">
        <v>110</v>
      </c>
      <c r="F181" s="130" t="s">
        <v>110</v>
      </c>
      <c r="G181" s="130" t="s">
        <v>110</v>
      </c>
      <c r="H181" s="130" t="s">
        <v>110</v>
      </c>
      <c r="I181" s="130" t="s">
        <v>110</v>
      </c>
      <c r="J181" s="130" t="s">
        <v>110</v>
      </c>
      <c r="K181" s="130" t="s">
        <v>110</v>
      </c>
    </row>
    <row r="182" spans="1:11" ht="34.5" x14ac:dyDescent="0.35">
      <c r="A182" s="129" t="s">
        <v>253</v>
      </c>
      <c r="B182" s="129" t="s">
        <v>254</v>
      </c>
      <c r="C182" s="130">
        <v>38.295604660000002</v>
      </c>
      <c r="D182" s="130">
        <v>37.065455454000002</v>
      </c>
      <c r="E182" s="130" t="s">
        <v>110</v>
      </c>
      <c r="F182" s="130" t="s">
        <v>110</v>
      </c>
      <c r="G182" s="130">
        <v>22.313229617000001</v>
      </c>
      <c r="H182" s="130">
        <v>22.778090529</v>
      </c>
      <c r="I182" s="130">
        <v>38.558954902000004</v>
      </c>
      <c r="J182" s="130">
        <v>39.629150371999998</v>
      </c>
      <c r="K182" s="130">
        <v>52.509187705999999</v>
      </c>
    </row>
    <row r="183" spans="1:11" ht="34.5" x14ac:dyDescent="0.35">
      <c r="A183" s="129" t="s">
        <v>255</v>
      </c>
      <c r="B183" s="129" t="s">
        <v>616</v>
      </c>
      <c r="C183" s="130">
        <v>1.6918344728000001</v>
      </c>
      <c r="D183" s="130">
        <v>7.9766118197999996</v>
      </c>
      <c r="E183" s="130" t="s">
        <v>110</v>
      </c>
      <c r="F183" s="130" t="s">
        <v>110</v>
      </c>
      <c r="G183" s="130">
        <v>4.3050362632999999</v>
      </c>
      <c r="H183" s="130">
        <v>3.6474263762999999</v>
      </c>
      <c r="I183" s="130">
        <v>7.4955615667000002</v>
      </c>
      <c r="J183" s="130">
        <v>3.6589116059000002</v>
      </c>
      <c r="K183" s="130">
        <v>2.5101553406999999</v>
      </c>
    </row>
    <row r="184" spans="1:11" ht="34.5" x14ac:dyDescent="0.35">
      <c r="A184" s="129" t="s">
        <v>256</v>
      </c>
      <c r="B184" s="129" t="s">
        <v>257</v>
      </c>
      <c r="C184" s="130">
        <v>21.656007152000001</v>
      </c>
      <c r="D184" s="130">
        <v>24.690408331</v>
      </c>
      <c r="E184" s="130" t="s">
        <v>110</v>
      </c>
      <c r="F184" s="130" t="s">
        <v>110</v>
      </c>
      <c r="G184" s="130">
        <v>21.632763077</v>
      </c>
      <c r="H184" s="130">
        <v>33.191301373000002</v>
      </c>
      <c r="I184" s="130" t="s">
        <v>110</v>
      </c>
      <c r="J184" s="130" t="s">
        <v>110</v>
      </c>
      <c r="K184" s="130" t="s">
        <v>110</v>
      </c>
    </row>
    <row r="185" spans="1:11" ht="34.5" x14ac:dyDescent="0.35">
      <c r="A185" s="129" t="s">
        <v>258</v>
      </c>
      <c r="B185" s="129" t="s">
        <v>617</v>
      </c>
      <c r="C185" s="130">
        <v>4.9285973533999998</v>
      </c>
      <c r="D185" s="130">
        <v>8.2175142953000009</v>
      </c>
      <c r="E185" s="130" t="s">
        <v>110</v>
      </c>
      <c r="F185" s="130" t="s">
        <v>110</v>
      </c>
      <c r="G185" s="130">
        <v>6.8917401500000004</v>
      </c>
      <c r="H185" s="130">
        <v>11.817944328999999</v>
      </c>
      <c r="I185" s="130" t="s">
        <v>110</v>
      </c>
      <c r="J185" s="130" t="s">
        <v>110</v>
      </c>
      <c r="K185" s="130" t="s">
        <v>110</v>
      </c>
    </row>
    <row r="186" spans="1:11" ht="34.5" x14ac:dyDescent="0.35">
      <c r="A186" s="129" t="s">
        <v>259</v>
      </c>
      <c r="B186" s="129" t="s">
        <v>260</v>
      </c>
      <c r="C186" s="130" t="s">
        <v>110</v>
      </c>
      <c r="D186" s="130" t="s">
        <v>110</v>
      </c>
      <c r="E186" s="130" t="s">
        <v>110</v>
      </c>
      <c r="F186" s="130" t="s">
        <v>110</v>
      </c>
      <c r="G186" s="130" t="s">
        <v>110</v>
      </c>
      <c r="H186" s="130" t="s">
        <v>110</v>
      </c>
      <c r="I186" s="130" t="s">
        <v>110</v>
      </c>
      <c r="J186" s="130" t="s">
        <v>110</v>
      </c>
      <c r="K186" s="130" t="s">
        <v>110</v>
      </c>
    </row>
    <row r="187" spans="1:11" ht="34.5" x14ac:dyDescent="0.35">
      <c r="A187" s="129" t="s">
        <v>261</v>
      </c>
      <c r="B187" s="129" t="s">
        <v>618</v>
      </c>
      <c r="C187" s="130" t="s">
        <v>110</v>
      </c>
      <c r="D187" s="130" t="s">
        <v>110</v>
      </c>
      <c r="E187" s="130" t="s">
        <v>110</v>
      </c>
      <c r="F187" s="130" t="s">
        <v>110</v>
      </c>
      <c r="G187" s="130" t="s">
        <v>110</v>
      </c>
      <c r="H187" s="130" t="s">
        <v>110</v>
      </c>
      <c r="I187" s="130" t="s">
        <v>110</v>
      </c>
      <c r="J187" s="130" t="s">
        <v>110</v>
      </c>
      <c r="K187" s="130" t="s">
        <v>110</v>
      </c>
    </row>
    <row r="188" spans="1:11" ht="34.5" x14ac:dyDescent="0.35">
      <c r="A188" s="129" t="s">
        <v>262</v>
      </c>
      <c r="B188" s="129" t="s">
        <v>263</v>
      </c>
      <c r="C188" s="130">
        <v>61.295040157000003</v>
      </c>
      <c r="D188" s="130">
        <v>72.781175852000004</v>
      </c>
      <c r="E188" s="130">
        <v>67.765943163000003</v>
      </c>
      <c r="F188" s="130">
        <v>66.060366411000004</v>
      </c>
      <c r="G188" s="130">
        <v>62.364263602999998</v>
      </c>
      <c r="H188" s="130">
        <v>52.850020641</v>
      </c>
      <c r="I188" s="130">
        <v>71.785609284000003</v>
      </c>
      <c r="J188" s="130">
        <v>45.413566484</v>
      </c>
      <c r="K188" s="130">
        <v>43.768049873000002</v>
      </c>
    </row>
    <row r="189" spans="1:11" ht="34.5" x14ac:dyDescent="0.35">
      <c r="A189" s="129" t="s">
        <v>264</v>
      </c>
      <c r="B189" s="129" t="s">
        <v>619</v>
      </c>
      <c r="C189" s="130">
        <v>0.54468501049999996</v>
      </c>
      <c r="D189" s="130">
        <v>1.5945865675999999</v>
      </c>
      <c r="E189" s="130">
        <v>1.4124221177</v>
      </c>
      <c r="F189" s="130">
        <v>1.5897886871</v>
      </c>
      <c r="G189" s="130">
        <v>1.4324258347000001</v>
      </c>
      <c r="H189" s="130">
        <v>1.4223653913000001</v>
      </c>
      <c r="I189" s="130">
        <v>1.5373707002000001</v>
      </c>
      <c r="J189" s="130">
        <v>1.6512996351</v>
      </c>
      <c r="K189" s="130">
        <v>1.4591228231</v>
      </c>
    </row>
    <row r="190" spans="1:11" ht="34.5" x14ac:dyDescent="0.35">
      <c r="A190" s="129" t="s">
        <v>265</v>
      </c>
      <c r="B190" s="129" t="s">
        <v>266</v>
      </c>
      <c r="C190" s="130">
        <v>75.475726352999999</v>
      </c>
      <c r="D190" s="130">
        <v>86.111812212000004</v>
      </c>
      <c r="E190" s="130">
        <v>71.302986885999999</v>
      </c>
      <c r="F190" s="130">
        <v>67.012062108999999</v>
      </c>
      <c r="G190" s="130">
        <v>77.655763230999995</v>
      </c>
      <c r="H190" s="130">
        <v>70.525945050000004</v>
      </c>
      <c r="I190" s="130">
        <v>85.027877996000001</v>
      </c>
      <c r="J190" s="130">
        <v>66.300415444999999</v>
      </c>
      <c r="K190" s="130">
        <v>68.889103415999998</v>
      </c>
    </row>
    <row r="191" spans="1:11" ht="34.5" x14ac:dyDescent="0.35">
      <c r="A191" s="129" t="s">
        <v>267</v>
      </c>
      <c r="B191" s="129" t="s">
        <v>620</v>
      </c>
      <c r="C191" s="130">
        <v>0.56823248410000005</v>
      </c>
      <c r="D191" s="130">
        <v>1.2064254517999999</v>
      </c>
      <c r="E191" s="130">
        <v>0.89971378550000003</v>
      </c>
      <c r="F191" s="130">
        <v>1.3985120355</v>
      </c>
      <c r="G191" s="130">
        <v>1.4518800778000001</v>
      </c>
      <c r="H191" s="130">
        <v>1.0272281593999999</v>
      </c>
      <c r="I191" s="130">
        <v>1.3855980488999999</v>
      </c>
      <c r="J191" s="130">
        <v>14.510015493999999</v>
      </c>
      <c r="K191" s="130">
        <v>9.9207338226000008</v>
      </c>
    </row>
    <row r="192" spans="1:11" ht="34.5" x14ac:dyDescent="0.35">
      <c r="A192" s="129" t="s">
        <v>268</v>
      </c>
      <c r="B192" s="129" t="s">
        <v>269</v>
      </c>
      <c r="C192" s="130">
        <v>47.148442713999998</v>
      </c>
      <c r="D192" s="130">
        <v>49.109884489000002</v>
      </c>
      <c r="E192" s="130">
        <v>45.932554246999999</v>
      </c>
      <c r="F192" s="130">
        <v>53.505346920999997</v>
      </c>
      <c r="G192" s="130">
        <v>54.474942597000002</v>
      </c>
      <c r="H192" s="130">
        <v>46.753130873000003</v>
      </c>
      <c r="I192" s="130">
        <v>49.618599783999997</v>
      </c>
      <c r="J192" s="130">
        <v>44.540699703000001</v>
      </c>
      <c r="K192" s="130">
        <v>42.224394396000001</v>
      </c>
    </row>
    <row r="193" spans="1:11" ht="34.5" x14ac:dyDescent="0.35">
      <c r="A193" s="129" t="s">
        <v>270</v>
      </c>
      <c r="B193" s="129" t="s">
        <v>621</v>
      </c>
      <c r="C193" s="130">
        <v>0.63254937870000005</v>
      </c>
      <c r="D193" s="130">
        <v>2.1501879845</v>
      </c>
      <c r="E193" s="130">
        <v>3.8000898347000001</v>
      </c>
      <c r="F193" s="130">
        <v>5.9657696746999997</v>
      </c>
      <c r="G193" s="130">
        <v>1.642941169</v>
      </c>
      <c r="H193" s="130">
        <v>1.2163349251</v>
      </c>
      <c r="I193" s="130">
        <v>2.2571884162</v>
      </c>
      <c r="J193" s="130">
        <v>1.4361301077999999</v>
      </c>
      <c r="K193" s="130">
        <v>1.2803541723</v>
      </c>
    </row>
    <row r="194" spans="1:11" ht="34.5" x14ac:dyDescent="0.35">
      <c r="A194" s="129" t="s">
        <v>272</v>
      </c>
      <c r="B194" s="129" t="s">
        <v>273</v>
      </c>
      <c r="C194" s="130">
        <v>70.127330142000005</v>
      </c>
      <c r="D194" s="130">
        <v>75.074311116000004</v>
      </c>
      <c r="E194" s="130">
        <v>68.704429895999994</v>
      </c>
      <c r="F194" s="130">
        <v>67.357029780000005</v>
      </c>
      <c r="G194" s="130">
        <v>69.161945212000006</v>
      </c>
      <c r="H194" s="130">
        <v>68.877837944999996</v>
      </c>
      <c r="I194" s="130">
        <v>74.260813744000004</v>
      </c>
      <c r="J194" s="130">
        <v>51.185322890999998</v>
      </c>
      <c r="K194" s="130">
        <v>59.245356893999997</v>
      </c>
    </row>
    <row r="195" spans="1:11" ht="34.5" x14ac:dyDescent="0.35">
      <c r="A195" s="129" t="s">
        <v>274</v>
      </c>
      <c r="B195" s="129" t="s">
        <v>623</v>
      </c>
      <c r="C195" s="130">
        <v>0.66154010910000005</v>
      </c>
      <c r="D195" s="130">
        <v>9.6415099473999994</v>
      </c>
      <c r="E195" s="130">
        <v>2.1981192388999999</v>
      </c>
      <c r="F195" s="130">
        <v>2.6217273545999999</v>
      </c>
      <c r="G195" s="130">
        <v>9.3628557840000006</v>
      </c>
      <c r="H195" s="130">
        <v>4.8918120465000001</v>
      </c>
      <c r="I195" s="130">
        <v>4.2438752992</v>
      </c>
      <c r="J195" s="130">
        <v>8.1109004590999998</v>
      </c>
      <c r="K195" s="130">
        <v>20.764448397999999</v>
      </c>
    </row>
    <row r="196" spans="1:11" ht="34.5" x14ac:dyDescent="0.35">
      <c r="A196" s="129" t="s">
        <v>276</v>
      </c>
      <c r="B196" s="129" t="s">
        <v>277</v>
      </c>
      <c r="C196" s="130">
        <v>68.847137892999996</v>
      </c>
      <c r="D196" s="130">
        <v>75.837390424000006</v>
      </c>
      <c r="E196" s="130">
        <v>66.158518473000001</v>
      </c>
      <c r="F196" s="130">
        <v>65.025372184999995</v>
      </c>
      <c r="G196" s="130">
        <v>69.674271879000003</v>
      </c>
      <c r="H196" s="130">
        <v>62.908503375999999</v>
      </c>
      <c r="I196" s="130">
        <v>77.617789771999995</v>
      </c>
      <c r="J196" s="130">
        <v>52.932718581000003</v>
      </c>
      <c r="K196" s="130">
        <v>62.691786028999999</v>
      </c>
    </row>
    <row r="197" spans="1:11" ht="34.5" x14ac:dyDescent="0.35">
      <c r="A197" s="129" t="s">
        <v>278</v>
      </c>
      <c r="B197" s="129" t="s">
        <v>625</v>
      </c>
      <c r="C197" s="130">
        <v>1.5845061444999999</v>
      </c>
      <c r="D197" s="130">
        <v>11.596227327999999</v>
      </c>
      <c r="E197" s="130">
        <v>3.8437909920000002</v>
      </c>
      <c r="F197" s="130">
        <v>4.5762460219000003</v>
      </c>
      <c r="G197" s="130">
        <v>11.034415654</v>
      </c>
      <c r="H197" s="130">
        <v>6.8792912957999999</v>
      </c>
      <c r="I197" s="130">
        <v>4.8591856655000001</v>
      </c>
      <c r="J197" s="130">
        <v>18.582287321999999</v>
      </c>
      <c r="K197" s="130">
        <v>28.323854678</v>
      </c>
    </row>
    <row r="198" spans="1:11" ht="51.75" x14ac:dyDescent="0.35">
      <c r="A198" s="129" t="s">
        <v>271</v>
      </c>
      <c r="B198" s="129" t="s">
        <v>622</v>
      </c>
      <c r="C198" s="130">
        <v>72160.355796999997</v>
      </c>
      <c r="D198" s="130">
        <v>5921.0638710000003</v>
      </c>
      <c r="E198" s="130">
        <v>2040.5050159</v>
      </c>
      <c r="F198" s="130">
        <v>978.44093836000002</v>
      </c>
      <c r="G198" s="130">
        <v>8502.7995384999995</v>
      </c>
      <c r="H198" s="130">
        <v>14001.388142</v>
      </c>
      <c r="I198" s="130">
        <v>6466.7674632999997</v>
      </c>
      <c r="J198" s="130">
        <v>16316.601628</v>
      </c>
      <c r="K198" s="130">
        <v>17932.789198999999</v>
      </c>
    </row>
    <row r="199" spans="1:11" ht="51.75" x14ac:dyDescent="0.35">
      <c r="A199" s="129" t="s">
        <v>275</v>
      </c>
      <c r="B199" s="129" t="s">
        <v>624</v>
      </c>
      <c r="C199" s="130">
        <v>2625.2602803</v>
      </c>
      <c r="D199" s="130">
        <v>52.817639591999999</v>
      </c>
      <c r="E199" s="130">
        <v>467.26589590999998</v>
      </c>
      <c r="F199" s="130">
        <v>515.27582863999999</v>
      </c>
      <c r="G199" s="130">
        <v>746.09228337000002</v>
      </c>
      <c r="H199" s="130">
        <v>311.59645762999997</v>
      </c>
      <c r="I199" s="130">
        <v>47.412977935999997</v>
      </c>
      <c r="J199" s="130">
        <v>366.57942222000003</v>
      </c>
      <c r="K199" s="130">
        <v>118.21977504</v>
      </c>
    </row>
    <row r="200" spans="1:11" ht="51.75" x14ac:dyDescent="0.35">
      <c r="A200" s="129" t="s">
        <v>279</v>
      </c>
      <c r="B200" s="129" t="s">
        <v>626</v>
      </c>
      <c r="C200" s="130">
        <v>3471.6569201000002</v>
      </c>
      <c r="D200" s="130" t="s">
        <v>852</v>
      </c>
      <c r="E200" s="130">
        <v>1051.9946542</v>
      </c>
      <c r="F200" s="130">
        <v>821.58416403000001</v>
      </c>
      <c r="G200" s="130">
        <v>551.94575984000005</v>
      </c>
      <c r="H200" s="130">
        <v>680.98684305999996</v>
      </c>
      <c r="I200" s="130" t="s">
        <v>852</v>
      </c>
      <c r="J200" s="130">
        <v>389.39727214999999</v>
      </c>
      <c r="K200" s="130">
        <v>140.63467445000001</v>
      </c>
    </row>
    <row r="201" spans="1:11" ht="34.5" x14ac:dyDescent="0.35">
      <c r="A201" s="129" t="s">
        <v>280</v>
      </c>
      <c r="B201" s="129" t="s">
        <v>281</v>
      </c>
      <c r="C201" s="130">
        <v>67.448306411000004</v>
      </c>
      <c r="D201" s="130">
        <v>77.082513496000004</v>
      </c>
      <c r="E201" s="130">
        <v>71.545780133999997</v>
      </c>
      <c r="F201" s="130">
        <v>73.944821235999996</v>
      </c>
      <c r="G201" s="130">
        <v>71.177483851000005</v>
      </c>
      <c r="H201" s="130">
        <v>60.746360123000002</v>
      </c>
      <c r="I201" s="130">
        <v>77.89825621</v>
      </c>
      <c r="J201" s="130">
        <v>51.553351849999999</v>
      </c>
      <c r="K201" s="130">
        <v>47.241065653</v>
      </c>
    </row>
    <row r="202" spans="1:11" ht="34.5" x14ac:dyDescent="0.35">
      <c r="A202" s="129" t="s">
        <v>282</v>
      </c>
      <c r="B202" s="129" t="s">
        <v>627</v>
      </c>
      <c r="C202" s="130">
        <v>0.48033258020000003</v>
      </c>
      <c r="D202" s="130">
        <v>1.1743295594000001</v>
      </c>
      <c r="E202" s="130">
        <v>0.82431319150000004</v>
      </c>
      <c r="F202" s="130">
        <v>1.2045225345999999</v>
      </c>
      <c r="G202" s="130">
        <v>1.4112846667000001</v>
      </c>
      <c r="H202" s="130">
        <v>1.3811953207000001</v>
      </c>
      <c r="I202" s="130">
        <v>1.2027228406999999</v>
      </c>
      <c r="J202" s="130">
        <v>1.7405918723</v>
      </c>
      <c r="K202" s="130">
        <v>1.5339472441999999</v>
      </c>
    </row>
    <row r="203" spans="1:11" ht="51.75" x14ac:dyDescent="0.35">
      <c r="A203" s="129" t="s">
        <v>283</v>
      </c>
      <c r="B203" s="129" t="s">
        <v>284</v>
      </c>
      <c r="C203" s="130">
        <v>80.843877214000003</v>
      </c>
      <c r="D203" s="130">
        <v>88.355433966000007</v>
      </c>
      <c r="E203" s="130">
        <v>74.972874955999998</v>
      </c>
      <c r="F203" s="130">
        <v>75.862023969000006</v>
      </c>
      <c r="G203" s="130">
        <v>85.581318429999996</v>
      </c>
      <c r="H203" s="130">
        <v>74.143455884000005</v>
      </c>
      <c r="I203" s="130">
        <v>88.889105560999994</v>
      </c>
      <c r="J203" s="130">
        <v>73.828898789999997</v>
      </c>
      <c r="K203" s="130">
        <v>72.750741403999996</v>
      </c>
    </row>
    <row r="204" spans="1:11" ht="51.75" x14ac:dyDescent="0.35">
      <c r="A204" s="129" t="s">
        <v>285</v>
      </c>
      <c r="B204" s="129" t="s">
        <v>628</v>
      </c>
      <c r="C204" s="130">
        <v>6.1713135677000004</v>
      </c>
      <c r="D204" s="130">
        <v>16.068607731</v>
      </c>
      <c r="E204" s="130">
        <v>13.682388605</v>
      </c>
      <c r="F204" s="130">
        <v>13.681094835</v>
      </c>
      <c r="G204" s="130">
        <v>17.328056648</v>
      </c>
      <c r="H204" s="130">
        <v>12.769862185999999</v>
      </c>
      <c r="I204" s="130">
        <v>12.543720994999999</v>
      </c>
      <c r="J204" s="130">
        <v>13.203611308999999</v>
      </c>
      <c r="K204" s="130">
        <v>35.717157053999998</v>
      </c>
    </row>
    <row r="205" spans="1:11" ht="51.75" x14ac:dyDescent="0.35">
      <c r="A205" s="129" t="s">
        <v>286</v>
      </c>
      <c r="B205" s="129" t="s">
        <v>287</v>
      </c>
      <c r="C205" s="130">
        <v>53.876198647000002</v>
      </c>
      <c r="D205" s="130">
        <v>54.678288147000004</v>
      </c>
      <c r="E205" s="130">
        <v>53.584337032000001</v>
      </c>
      <c r="F205" s="130">
        <v>62.891850986000001</v>
      </c>
      <c r="G205" s="130">
        <v>65.164280993999995</v>
      </c>
      <c r="H205" s="130">
        <v>55.691416871000001</v>
      </c>
      <c r="I205" s="130">
        <v>57.262679425999998</v>
      </c>
      <c r="J205" s="130">
        <v>50.603479045999997</v>
      </c>
      <c r="K205" s="130">
        <v>45.642171896999997</v>
      </c>
    </row>
    <row r="206" spans="1:11" ht="51.75" x14ac:dyDescent="0.35">
      <c r="A206" s="129" t="s">
        <v>288</v>
      </c>
      <c r="B206" s="129" t="s">
        <v>629</v>
      </c>
      <c r="C206" s="130">
        <v>3.4299657158999999</v>
      </c>
      <c r="D206" s="130">
        <v>10.449100137</v>
      </c>
      <c r="E206" s="130">
        <v>10.129914158</v>
      </c>
      <c r="F206" s="130">
        <v>9.9994547173000008</v>
      </c>
      <c r="G206" s="130">
        <v>10.675327992</v>
      </c>
      <c r="H206" s="130">
        <v>8.3419174593999994</v>
      </c>
      <c r="I206" s="130">
        <v>8.5870016089999996</v>
      </c>
      <c r="J206" s="130">
        <v>7.8338977513000003</v>
      </c>
      <c r="K206" s="130">
        <v>6.9255864244999996</v>
      </c>
    </row>
    <row r="207" spans="1:11" ht="51.75" x14ac:dyDescent="0.35">
      <c r="A207" s="129" t="s">
        <v>290</v>
      </c>
      <c r="B207" s="129" t="s">
        <v>291</v>
      </c>
      <c r="C207" s="130">
        <v>73.199224114000003</v>
      </c>
      <c r="D207" s="130">
        <v>78.941481015999997</v>
      </c>
      <c r="E207" s="130">
        <v>70.700475686000004</v>
      </c>
      <c r="F207" s="130">
        <v>72.434338287000003</v>
      </c>
      <c r="G207" s="130">
        <v>71.003682115000004</v>
      </c>
      <c r="H207" s="130">
        <v>70.509939504000002</v>
      </c>
      <c r="I207" s="130">
        <v>76.595719445</v>
      </c>
      <c r="J207" s="130">
        <v>58.478207845</v>
      </c>
      <c r="K207" s="130">
        <v>62.678523263000002</v>
      </c>
    </row>
    <row r="208" spans="1:11" ht="51.75" x14ac:dyDescent="0.35">
      <c r="A208" s="129" t="s">
        <v>292</v>
      </c>
      <c r="B208" s="129" t="s">
        <v>631</v>
      </c>
      <c r="C208" s="130">
        <v>5.7960401269000004</v>
      </c>
      <c r="D208" s="130">
        <v>14.610126799</v>
      </c>
      <c r="E208" s="130">
        <v>14.984546204999999</v>
      </c>
      <c r="F208" s="130">
        <v>10.848332565</v>
      </c>
      <c r="G208" s="130">
        <v>13.059848994999999</v>
      </c>
      <c r="H208" s="130">
        <v>11.559206755</v>
      </c>
      <c r="I208" s="130">
        <v>8.7766384653999996</v>
      </c>
      <c r="J208" s="130">
        <v>19.325630441000001</v>
      </c>
      <c r="K208" s="130">
        <v>15.551629610000001</v>
      </c>
    </row>
    <row r="209" spans="1:11" ht="51.75" x14ac:dyDescent="0.35">
      <c r="A209" s="129" t="s">
        <v>294</v>
      </c>
      <c r="B209" s="129" t="s">
        <v>295</v>
      </c>
      <c r="C209" s="130">
        <v>71.844482049000007</v>
      </c>
      <c r="D209" s="130">
        <v>80.055481345000004</v>
      </c>
      <c r="E209" s="130">
        <v>67.435922098000006</v>
      </c>
      <c r="F209" s="130">
        <v>67.646824479000003</v>
      </c>
      <c r="G209" s="130">
        <v>72.005388386999996</v>
      </c>
      <c r="H209" s="130">
        <v>65.678729438999994</v>
      </c>
      <c r="I209" s="130">
        <v>83.164289095000001</v>
      </c>
      <c r="J209" s="130">
        <v>58.729664098000001</v>
      </c>
      <c r="K209" s="130">
        <v>64.233054193000001</v>
      </c>
    </row>
    <row r="210" spans="1:11" ht="51.75" x14ac:dyDescent="0.35">
      <c r="A210" s="129" t="s">
        <v>296</v>
      </c>
      <c r="B210" s="129" t="s">
        <v>633</v>
      </c>
      <c r="C210" s="130">
        <v>2.8241224732000001</v>
      </c>
      <c r="D210" s="130">
        <v>6.9128583850999998</v>
      </c>
      <c r="E210" s="130">
        <v>7.7836429318000002</v>
      </c>
      <c r="F210" s="130">
        <v>7.1018291580000001</v>
      </c>
      <c r="G210" s="130">
        <v>7.1875566049000001</v>
      </c>
      <c r="H210" s="130">
        <v>4.9052373712000001</v>
      </c>
      <c r="I210" s="130">
        <v>6.5381215287999996</v>
      </c>
      <c r="J210" s="130">
        <v>17.245605226999999</v>
      </c>
      <c r="K210" s="130">
        <v>21.877520729</v>
      </c>
    </row>
    <row r="211" spans="1:11" ht="69" x14ac:dyDescent="0.35">
      <c r="A211" s="129" t="s">
        <v>289</v>
      </c>
      <c r="B211" s="129" t="s">
        <v>630</v>
      </c>
      <c r="C211" s="130">
        <v>56892.902442999999</v>
      </c>
      <c r="D211" s="130">
        <v>4976.7243005</v>
      </c>
      <c r="E211" s="130">
        <v>1507.9468698000001</v>
      </c>
      <c r="F211" s="130">
        <v>640.85811034000005</v>
      </c>
      <c r="G211" s="130" t="s">
        <v>562</v>
      </c>
      <c r="H211" s="130">
        <v>9805.3900231000007</v>
      </c>
      <c r="I211" s="130">
        <v>4773.1404060000004</v>
      </c>
      <c r="J211" s="130">
        <v>13320.198393000001</v>
      </c>
      <c r="K211" s="130">
        <v>16935.401237999999</v>
      </c>
    </row>
    <row r="212" spans="1:11" ht="69" x14ac:dyDescent="0.35">
      <c r="A212" s="129" t="s">
        <v>293</v>
      </c>
      <c r="B212" s="129" t="s">
        <v>632</v>
      </c>
      <c r="C212" s="130" t="s">
        <v>562</v>
      </c>
      <c r="D212" s="130">
        <v>234.53376786999999</v>
      </c>
      <c r="E212" s="130" t="s">
        <v>562</v>
      </c>
      <c r="F212" s="130" t="s">
        <v>562</v>
      </c>
      <c r="G212" s="130" t="s">
        <v>562</v>
      </c>
      <c r="H212" s="130" t="s">
        <v>562</v>
      </c>
      <c r="I212" s="130" t="s">
        <v>562</v>
      </c>
      <c r="J212" s="130" t="s">
        <v>562</v>
      </c>
      <c r="K212" s="130" t="s">
        <v>562</v>
      </c>
    </row>
    <row r="213" spans="1:11" ht="69" x14ac:dyDescent="0.35">
      <c r="A213" s="129" t="s">
        <v>297</v>
      </c>
      <c r="B213" s="129" t="s">
        <v>634</v>
      </c>
      <c r="C213" s="130">
        <v>4414.1133348000003</v>
      </c>
      <c r="D213" s="130" t="s">
        <v>562</v>
      </c>
      <c r="E213" s="130" t="s">
        <v>562</v>
      </c>
      <c r="F213" s="130" t="s">
        <v>562</v>
      </c>
      <c r="G213" s="130" t="s">
        <v>562</v>
      </c>
      <c r="H213" s="130">
        <v>772.32381969999994</v>
      </c>
      <c r="I213" s="130" t="s">
        <v>562</v>
      </c>
      <c r="J213" s="130" t="s">
        <v>562</v>
      </c>
      <c r="K213" s="130" t="s">
        <v>562</v>
      </c>
    </row>
    <row r="214" spans="1:11" ht="34.5" x14ac:dyDescent="0.35">
      <c r="A214" s="129" t="s">
        <v>298</v>
      </c>
      <c r="B214" s="129" t="s">
        <v>299</v>
      </c>
      <c r="C214" s="130">
        <v>10.566128881999999</v>
      </c>
      <c r="D214" s="130">
        <v>7.0721237314999996</v>
      </c>
      <c r="E214" s="130">
        <v>4.2106821217999997</v>
      </c>
      <c r="F214" s="130">
        <v>3.9044033480000002</v>
      </c>
      <c r="G214" s="130">
        <v>10.680627797</v>
      </c>
      <c r="H214" s="130">
        <v>16.424732560999999</v>
      </c>
      <c r="I214" s="130">
        <v>7.1950359984999999</v>
      </c>
      <c r="J214" s="130">
        <v>20.036654593000002</v>
      </c>
      <c r="K214" s="130">
        <v>25.354907626999999</v>
      </c>
    </row>
    <row r="215" spans="1:11" ht="34.5" x14ac:dyDescent="0.35">
      <c r="A215" s="129" t="s">
        <v>300</v>
      </c>
      <c r="B215" s="129" t="s">
        <v>635</v>
      </c>
      <c r="C215" s="130">
        <v>0.42782471010000001</v>
      </c>
      <c r="D215" s="130">
        <v>0.97089167440000002</v>
      </c>
      <c r="E215" s="130">
        <v>0.91192380370000004</v>
      </c>
      <c r="F215" s="130">
        <v>0.83658816830000005</v>
      </c>
      <c r="G215" s="130">
        <v>1.1666277929</v>
      </c>
      <c r="H215" s="130">
        <v>1.5115202428000001</v>
      </c>
      <c r="I215" s="130">
        <v>0.88701484509999995</v>
      </c>
      <c r="J215" s="130">
        <v>1.805285778</v>
      </c>
      <c r="K215" s="130">
        <v>1.9507998486</v>
      </c>
    </row>
    <row r="216" spans="1:11" ht="34.5" x14ac:dyDescent="0.35">
      <c r="A216" s="129" t="s">
        <v>301</v>
      </c>
      <c r="B216" s="129" t="s">
        <v>302</v>
      </c>
      <c r="C216" s="130">
        <v>3.3544307815000001</v>
      </c>
      <c r="D216" s="130">
        <v>3.7660552404000001</v>
      </c>
      <c r="E216" s="130">
        <v>2.8275117351999999</v>
      </c>
      <c r="F216" s="130">
        <v>3.6179077969</v>
      </c>
      <c r="G216" s="130" t="s">
        <v>110</v>
      </c>
      <c r="H216" s="130">
        <v>3.5073998058</v>
      </c>
      <c r="I216" s="130">
        <v>3.5618033862999998</v>
      </c>
      <c r="J216" s="130" t="s">
        <v>110</v>
      </c>
      <c r="K216" s="130" t="s">
        <v>110</v>
      </c>
    </row>
    <row r="217" spans="1:11" ht="34.5" x14ac:dyDescent="0.35">
      <c r="A217" s="129" t="s">
        <v>303</v>
      </c>
      <c r="B217" s="129" t="s">
        <v>636</v>
      </c>
      <c r="C217" s="130">
        <v>0.37240599340000002</v>
      </c>
      <c r="D217" s="130">
        <v>1.0093082522000001</v>
      </c>
      <c r="E217" s="130">
        <v>0.65270418559999999</v>
      </c>
      <c r="F217" s="130">
        <v>0.74055488130000002</v>
      </c>
      <c r="G217" s="130" t="s">
        <v>110</v>
      </c>
      <c r="H217" s="130">
        <v>1.7298101481999999</v>
      </c>
      <c r="I217" s="130">
        <v>0.67035318870000005</v>
      </c>
      <c r="J217" s="130" t="s">
        <v>110</v>
      </c>
      <c r="K217" s="130" t="s">
        <v>110</v>
      </c>
    </row>
    <row r="218" spans="1:11" ht="34.5" x14ac:dyDescent="0.35">
      <c r="A218" s="129" t="s">
        <v>304</v>
      </c>
      <c r="B218" s="129" t="s">
        <v>305</v>
      </c>
      <c r="C218" s="130">
        <v>19.537447896</v>
      </c>
      <c r="D218" s="130">
        <v>16.080775599999999</v>
      </c>
      <c r="E218" s="130">
        <v>10.640629991000001</v>
      </c>
      <c r="F218" s="130" t="s">
        <v>110</v>
      </c>
      <c r="G218" s="130">
        <v>14.168287116</v>
      </c>
      <c r="H218" s="130">
        <v>21.056557641000001</v>
      </c>
      <c r="I218" s="130">
        <v>16.891305124999999</v>
      </c>
      <c r="J218" s="130">
        <v>20.823438969000001</v>
      </c>
      <c r="K218" s="130">
        <v>26.173897178000001</v>
      </c>
    </row>
    <row r="219" spans="1:11" ht="34.5" x14ac:dyDescent="0.35">
      <c r="A219" s="129" t="s">
        <v>306</v>
      </c>
      <c r="B219" s="129" t="s">
        <v>637</v>
      </c>
      <c r="C219" s="130">
        <v>0.80867140400000004</v>
      </c>
      <c r="D219" s="130">
        <v>2.6091134513999998</v>
      </c>
      <c r="E219" s="130">
        <v>5.1923762345000002</v>
      </c>
      <c r="F219" s="130" t="s">
        <v>110</v>
      </c>
      <c r="G219" s="130">
        <v>1.5597253467000001</v>
      </c>
      <c r="H219" s="130">
        <v>1.9819234857000001</v>
      </c>
      <c r="I219" s="130">
        <v>2.2042244088</v>
      </c>
      <c r="J219" s="130">
        <v>1.8680610774999999</v>
      </c>
      <c r="K219" s="130">
        <v>1.9942290034000001</v>
      </c>
    </row>
    <row r="220" spans="1:11" ht="34.5" x14ac:dyDescent="0.35">
      <c r="A220" s="129" t="s">
        <v>308</v>
      </c>
      <c r="B220" s="129" t="s">
        <v>309</v>
      </c>
      <c r="C220" s="130">
        <v>9.1983391888000003</v>
      </c>
      <c r="D220" s="130">
        <v>7.3395117290999998</v>
      </c>
      <c r="E220" s="130" t="s">
        <v>110</v>
      </c>
      <c r="F220" s="130" t="s">
        <v>110</v>
      </c>
      <c r="G220" s="130">
        <v>12.759647838999999</v>
      </c>
      <c r="H220" s="130">
        <v>11.496217518</v>
      </c>
      <c r="I220" s="130" t="s">
        <v>110</v>
      </c>
      <c r="J220" s="130" t="s">
        <v>110</v>
      </c>
      <c r="K220" s="130" t="s">
        <v>110</v>
      </c>
    </row>
    <row r="221" spans="1:11" ht="34.5" x14ac:dyDescent="0.35">
      <c r="A221" s="129" t="s">
        <v>310</v>
      </c>
      <c r="B221" s="129" t="s">
        <v>639</v>
      </c>
      <c r="C221" s="130">
        <v>1.518267228</v>
      </c>
      <c r="D221" s="130">
        <v>2.3293603231</v>
      </c>
      <c r="E221" s="130" t="s">
        <v>110</v>
      </c>
      <c r="F221" s="130" t="s">
        <v>110</v>
      </c>
      <c r="G221" s="130">
        <v>3.0582060532000002</v>
      </c>
      <c r="H221" s="130">
        <v>4.5721902626000004</v>
      </c>
      <c r="I221" s="130" t="s">
        <v>110</v>
      </c>
      <c r="J221" s="130" t="s">
        <v>110</v>
      </c>
      <c r="K221" s="130" t="s">
        <v>110</v>
      </c>
    </row>
    <row r="222" spans="1:11" ht="34.5" x14ac:dyDescent="0.35">
      <c r="A222" s="129" t="s">
        <v>312</v>
      </c>
      <c r="B222" s="129" t="s">
        <v>313</v>
      </c>
      <c r="C222" s="130">
        <v>7.1059129304999997</v>
      </c>
      <c r="D222" s="130" t="s">
        <v>110</v>
      </c>
      <c r="E222" s="130" t="s">
        <v>110</v>
      </c>
      <c r="F222" s="130" t="s">
        <v>110</v>
      </c>
      <c r="G222" s="130">
        <v>11.156237826</v>
      </c>
      <c r="H222" s="130" t="s">
        <v>110</v>
      </c>
      <c r="I222" s="130" t="s">
        <v>110</v>
      </c>
      <c r="J222" s="130" t="s">
        <v>110</v>
      </c>
      <c r="K222" s="130" t="s">
        <v>110</v>
      </c>
    </row>
    <row r="223" spans="1:11" ht="34.5" x14ac:dyDescent="0.35">
      <c r="A223" s="129" t="s">
        <v>314</v>
      </c>
      <c r="B223" s="129" t="s">
        <v>641</v>
      </c>
      <c r="C223" s="130">
        <v>2.1728911027</v>
      </c>
      <c r="D223" s="130" t="s">
        <v>110</v>
      </c>
      <c r="E223" s="130" t="s">
        <v>110</v>
      </c>
      <c r="F223" s="130" t="s">
        <v>110</v>
      </c>
      <c r="G223" s="130">
        <v>4.7008618486999998</v>
      </c>
      <c r="H223" s="130" t="s">
        <v>110</v>
      </c>
      <c r="I223" s="130" t="s">
        <v>110</v>
      </c>
      <c r="J223" s="130" t="s">
        <v>110</v>
      </c>
      <c r="K223" s="130" t="s">
        <v>110</v>
      </c>
    </row>
    <row r="224" spans="1:11" ht="51.75" x14ac:dyDescent="0.35">
      <c r="A224" s="129" t="s">
        <v>307</v>
      </c>
      <c r="B224" s="129" t="s">
        <v>638</v>
      </c>
      <c r="C224" s="130">
        <v>-24070.61966</v>
      </c>
      <c r="D224" s="130">
        <v>-1672.511992</v>
      </c>
      <c r="E224" s="130">
        <v>-258.67954090000001</v>
      </c>
      <c r="F224" s="130" t="s">
        <v>110</v>
      </c>
      <c r="G224" s="130">
        <v>-2772.87048</v>
      </c>
      <c r="H224" s="130">
        <v>-5102.4757760000002</v>
      </c>
      <c r="I224" s="130">
        <v>-2005.629148</v>
      </c>
      <c r="J224" s="130">
        <v>-5183.3181299999997</v>
      </c>
      <c r="K224" s="130">
        <v>-6962.748106</v>
      </c>
    </row>
    <row r="225" spans="1:11" ht="51.75" x14ac:dyDescent="0.35">
      <c r="A225" s="129" t="s">
        <v>311</v>
      </c>
      <c r="B225" s="129" t="s">
        <v>640</v>
      </c>
      <c r="C225" s="130">
        <v>-2195.6732670000001</v>
      </c>
      <c r="D225" s="130">
        <v>-424.83379189999999</v>
      </c>
      <c r="E225" s="130" t="s">
        <v>110</v>
      </c>
      <c r="F225" s="130" t="s">
        <v>110</v>
      </c>
      <c r="G225" s="130">
        <v>-879.36783920000005</v>
      </c>
      <c r="H225" s="130">
        <v>-299.24364939999998</v>
      </c>
      <c r="I225" s="130" t="s">
        <v>110</v>
      </c>
      <c r="J225" s="130" t="s">
        <v>110</v>
      </c>
      <c r="K225" s="130" t="s">
        <v>110</v>
      </c>
    </row>
    <row r="226" spans="1:11" ht="51.75" x14ac:dyDescent="0.35">
      <c r="A226" s="129" t="s">
        <v>315</v>
      </c>
      <c r="B226" s="129" t="s">
        <v>642</v>
      </c>
      <c r="C226" s="130">
        <v>-1443.3827570000001</v>
      </c>
      <c r="D226" s="130" t="s">
        <v>110</v>
      </c>
      <c r="E226" s="130" t="s">
        <v>110</v>
      </c>
      <c r="F226" s="130" t="s">
        <v>110</v>
      </c>
      <c r="G226" s="130">
        <v>-578.59091069999999</v>
      </c>
      <c r="H226" s="130" t="s">
        <v>110</v>
      </c>
      <c r="I226" s="130" t="s">
        <v>110</v>
      </c>
      <c r="J226" s="130" t="s">
        <v>110</v>
      </c>
      <c r="K226" s="130" t="s">
        <v>110</v>
      </c>
    </row>
    <row r="227" spans="1:11" ht="34.5" x14ac:dyDescent="0.35">
      <c r="A227" s="129" t="s">
        <v>316</v>
      </c>
      <c r="B227" s="129" t="s">
        <v>317</v>
      </c>
      <c r="C227" s="130">
        <v>69.914358265000004</v>
      </c>
      <c r="D227" s="130">
        <v>80.629186970000006</v>
      </c>
      <c r="E227" s="130">
        <v>78.095277838000001</v>
      </c>
      <c r="F227" s="130">
        <v>75.126464514000006</v>
      </c>
      <c r="G227" s="130">
        <v>68.628856076000005</v>
      </c>
      <c r="H227" s="130">
        <v>62.962749391999999</v>
      </c>
      <c r="I227" s="130">
        <v>77.827703557000007</v>
      </c>
      <c r="J227" s="130">
        <v>54.395662135999999</v>
      </c>
      <c r="K227" s="130">
        <v>54.542029741999997</v>
      </c>
    </row>
    <row r="228" spans="1:11" ht="34.5" x14ac:dyDescent="0.35">
      <c r="A228" s="129" t="s">
        <v>318</v>
      </c>
      <c r="B228" s="129" t="s">
        <v>643</v>
      </c>
      <c r="C228" s="130">
        <v>0.48052722139999998</v>
      </c>
      <c r="D228" s="130">
        <v>1.3684888829999999</v>
      </c>
      <c r="E228" s="130">
        <v>1.0466220615999999</v>
      </c>
      <c r="F228" s="130">
        <v>1.3826174287999999</v>
      </c>
      <c r="G228" s="130">
        <v>1.2694695143000001</v>
      </c>
      <c r="H228" s="130">
        <v>1.3683858753</v>
      </c>
      <c r="I228" s="130">
        <v>1.3436182400000001</v>
      </c>
      <c r="J228" s="130">
        <v>1.4948690841000001</v>
      </c>
      <c r="K228" s="130">
        <v>1.3724748962</v>
      </c>
    </row>
    <row r="229" spans="1:11" ht="34.5" x14ac:dyDescent="0.35">
      <c r="A229" s="129" t="s">
        <v>319</v>
      </c>
      <c r="B229" s="129" t="s">
        <v>320</v>
      </c>
      <c r="C229" s="130">
        <v>83.191897873000002</v>
      </c>
      <c r="D229" s="130">
        <v>91.739230688999996</v>
      </c>
      <c r="E229" s="130">
        <v>80.936251040000002</v>
      </c>
      <c r="F229" s="130">
        <v>75.907411921999994</v>
      </c>
      <c r="G229" s="130">
        <v>82.703082046000006</v>
      </c>
      <c r="H229" s="130">
        <v>82.685198639999996</v>
      </c>
      <c r="I229" s="130">
        <v>90.154791961000001</v>
      </c>
      <c r="J229" s="130">
        <v>73.460435626000006</v>
      </c>
      <c r="K229" s="130">
        <v>73.928962550999998</v>
      </c>
    </row>
    <row r="230" spans="1:11" ht="34.5" x14ac:dyDescent="0.35">
      <c r="A230" s="129" t="s">
        <v>321</v>
      </c>
      <c r="B230" s="129" t="s">
        <v>644</v>
      </c>
      <c r="C230" s="130">
        <v>0.59904151630000002</v>
      </c>
      <c r="D230" s="130">
        <v>1.3379083767</v>
      </c>
      <c r="E230" s="130">
        <v>1.2091828124999999</v>
      </c>
      <c r="F230" s="130">
        <v>1.5281264145</v>
      </c>
      <c r="G230" s="130">
        <v>0.93963201029999999</v>
      </c>
      <c r="H230" s="130">
        <v>0.81259182090000004</v>
      </c>
      <c r="I230" s="130">
        <v>1.0581357775</v>
      </c>
      <c r="J230" s="130">
        <v>11.664712492</v>
      </c>
      <c r="K230" s="130">
        <v>8.0576955807000008</v>
      </c>
    </row>
    <row r="231" spans="1:11" ht="34.5" x14ac:dyDescent="0.35">
      <c r="A231" s="129" t="s">
        <v>322</v>
      </c>
      <c r="B231" s="129" t="s">
        <v>323</v>
      </c>
      <c r="C231" s="130">
        <v>56.701002598999999</v>
      </c>
      <c r="D231" s="130">
        <v>62.938424243</v>
      </c>
      <c r="E231" s="130">
        <v>57.759053110000004</v>
      </c>
      <c r="F231" s="130">
        <v>62.590559399999997</v>
      </c>
      <c r="G231" s="130">
        <v>61.230765724999998</v>
      </c>
      <c r="H231" s="130">
        <v>56.217822828000003</v>
      </c>
      <c r="I231" s="130">
        <v>56.861431361000001</v>
      </c>
      <c r="J231" s="130">
        <v>53.717727893999999</v>
      </c>
      <c r="K231" s="130">
        <v>53.361177142999999</v>
      </c>
    </row>
    <row r="232" spans="1:11" ht="34.5" x14ac:dyDescent="0.35">
      <c r="A232" s="129" t="s">
        <v>324</v>
      </c>
      <c r="B232" s="129" t="s">
        <v>645</v>
      </c>
      <c r="C232" s="130">
        <v>0.6608043723</v>
      </c>
      <c r="D232" s="130">
        <v>2.2616081091</v>
      </c>
      <c r="E232" s="130">
        <v>3.3600936369999999</v>
      </c>
      <c r="F232" s="130">
        <v>4.3985429787000001</v>
      </c>
      <c r="G232" s="130">
        <v>1.5659841333</v>
      </c>
      <c r="H232" s="130">
        <v>1.339553064</v>
      </c>
      <c r="I232" s="130">
        <v>2.3517633595</v>
      </c>
      <c r="J232" s="130">
        <v>1.5501028332</v>
      </c>
      <c r="K232" s="130">
        <v>1.3808897303000001</v>
      </c>
    </row>
    <row r="233" spans="1:11" ht="34.5" x14ac:dyDescent="0.35">
      <c r="A233" s="129" t="s">
        <v>326</v>
      </c>
      <c r="B233" s="129" t="s">
        <v>327</v>
      </c>
      <c r="C233" s="130">
        <v>77.976978709999997</v>
      </c>
      <c r="D233" s="130">
        <v>80.290920162999996</v>
      </c>
      <c r="E233" s="130">
        <v>79.996462886000003</v>
      </c>
      <c r="F233" s="130">
        <v>76.427930466000007</v>
      </c>
      <c r="G233" s="130">
        <v>76.393700412000001</v>
      </c>
      <c r="H233" s="130">
        <v>78.757381566999996</v>
      </c>
      <c r="I233" s="130">
        <v>84.023333734999994</v>
      </c>
      <c r="J233" s="130">
        <v>54.997482707000003</v>
      </c>
      <c r="K233" s="130">
        <v>66.384426575999996</v>
      </c>
    </row>
    <row r="234" spans="1:11" ht="34.5" x14ac:dyDescent="0.35">
      <c r="A234" s="129" t="s">
        <v>328</v>
      </c>
      <c r="B234" s="129" t="s">
        <v>647</v>
      </c>
      <c r="C234" s="130">
        <v>4.9007893151999999</v>
      </c>
      <c r="D234" s="130">
        <v>9.9506272387999992</v>
      </c>
      <c r="E234" s="130">
        <v>13.434869589</v>
      </c>
      <c r="F234" s="130">
        <v>12.958063644999999</v>
      </c>
      <c r="G234" s="130">
        <v>10.151217213000001</v>
      </c>
      <c r="H234" s="130">
        <v>1.3386556287</v>
      </c>
      <c r="I234" s="130">
        <v>14.085531942999999</v>
      </c>
      <c r="J234" s="130">
        <v>1.2076290593000001</v>
      </c>
      <c r="K234" s="130">
        <v>13.455046928</v>
      </c>
    </row>
    <row r="235" spans="1:11" ht="34.5" x14ac:dyDescent="0.35">
      <c r="A235" s="129" t="s">
        <v>330</v>
      </c>
      <c r="B235" s="129" t="s">
        <v>331</v>
      </c>
      <c r="C235" s="130">
        <v>76.847290639999997</v>
      </c>
      <c r="D235" s="130">
        <v>80.045052420999994</v>
      </c>
      <c r="E235" s="130">
        <v>77.204996030999993</v>
      </c>
      <c r="F235" s="130">
        <v>76.590666533000004</v>
      </c>
      <c r="G235" s="130">
        <v>75.779941680999997</v>
      </c>
      <c r="H235" s="130">
        <v>73.256148960000004</v>
      </c>
      <c r="I235" s="130">
        <v>83.047681193000003</v>
      </c>
      <c r="J235" s="130">
        <v>58.662927177</v>
      </c>
      <c r="K235" s="130">
        <v>68.834219808</v>
      </c>
    </row>
    <row r="236" spans="1:11" ht="34.5" x14ac:dyDescent="0.35">
      <c r="A236" s="129" t="s">
        <v>332</v>
      </c>
      <c r="B236" s="129" t="s">
        <v>649</v>
      </c>
      <c r="C236" s="130">
        <v>4.5648188128999996</v>
      </c>
      <c r="D236" s="130">
        <v>11.513535766</v>
      </c>
      <c r="E236" s="130">
        <v>1.9133379218</v>
      </c>
      <c r="F236" s="130">
        <v>3.0818529015</v>
      </c>
      <c r="G236" s="130">
        <v>11.530702798</v>
      </c>
      <c r="H236" s="130">
        <v>3.8624271786</v>
      </c>
      <c r="I236" s="130">
        <v>2.3585570249000001</v>
      </c>
      <c r="J236" s="130">
        <v>13.126167157999999</v>
      </c>
      <c r="K236" s="130">
        <v>21.160041388</v>
      </c>
    </row>
    <row r="237" spans="1:11" ht="51.75" x14ac:dyDescent="0.35">
      <c r="A237" s="129" t="s">
        <v>325</v>
      </c>
      <c r="B237" s="129" t="s">
        <v>646</v>
      </c>
      <c r="C237" s="130">
        <v>67482.376805000007</v>
      </c>
      <c r="D237" s="130">
        <v>4548.3892225</v>
      </c>
      <c r="E237" s="130">
        <v>1756.6105333</v>
      </c>
      <c r="F237" s="130">
        <v>917.47131675000003</v>
      </c>
      <c r="G237" s="130">
        <v>8891.6254967000004</v>
      </c>
      <c r="H237" s="130">
        <v>13149.037828</v>
      </c>
      <c r="I237" s="130">
        <v>6585.1479542999996</v>
      </c>
      <c r="J237" s="130">
        <v>15546.076469</v>
      </c>
      <c r="K237" s="130">
        <v>16088.017984</v>
      </c>
    </row>
    <row r="238" spans="1:11" ht="51.75" x14ac:dyDescent="0.35">
      <c r="A238" s="129" t="s">
        <v>329</v>
      </c>
      <c r="B238" s="129" t="s">
        <v>648</v>
      </c>
      <c r="C238" s="130" t="s">
        <v>562</v>
      </c>
      <c r="D238" s="130">
        <v>381.70647485000001</v>
      </c>
      <c r="E238" s="130">
        <v>220.50692978000001</v>
      </c>
      <c r="F238" s="130">
        <v>429.29414585000001</v>
      </c>
      <c r="G238" s="130">
        <v>803.33520500999998</v>
      </c>
      <c r="H238" s="130">
        <v>209.42754515999999</v>
      </c>
      <c r="I238" s="130" t="s">
        <v>852</v>
      </c>
      <c r="J238" s="130">
        <v>425.49694318000002</v>
      </c>
      <c r="K238" s="130">
        <v>122.42330532</v>
      </c>
    </row>
    <row r="239" spans="1:11" ht="51.75" x14ac:dyDescent="0.35">
      <c r="A239" s="129" t="s">
        <v>333</v>
      </c>
      <c r="B239" s="129" t="s">
        <v>650</v>
      </c>
      <c r="C239" s="130">
        <v>3322.9245922</v>
      </c>
      <c r="D239" s="130">
        <v>293.93914009999997</v>
      </c>
      <c r="E239" s="130">
        <v>675.97383413</v>
      </c>
      <c r="F239" s="130">
        <v>518.97448118</v>
      </c>
      <c r="G239" s="130">
        <v>705.16761111999995</v>
      </c>
      <c r="H239" s="130">
        <v>538.39374842999996</v>
      </c>
      <c r="I239" s="130">
        <v>8.8267347722</v>
      </c>
      <c r="J239" s="130">
        <v>423.70185799000001</v>
      </c>
      <c r="K239" s="130">
        <v>157.94718447</v>
      </c>
    </row>
    <row r="240" spans="1:11" ht="34.5" x14ac:dyDescent="0.35">
      <c r="A240" s="129" t="s">
        <v>334</v>
      </c>
      <c r="B240" s="129" t="s">
        <v>335</v>
      </c>
      <c r="C240" s="130">
        <v>46.742838194000001</v>
      </c>
      <c r="D240" s="130">
        <v>55.456608090000003</v>
      </c>
      <c r="E240" s="130">
        <v>52.235962913999998</v>
      </c>
      <c r="F240" s="130">
        <v>50.799636743000001</v>
      </c>
      <c r="G240" s="130">
        <v>47.061188645999998</v>
      </c>
      <c r="H240" s="130">
        <v>37.738062708999998</v>
      </c>
      <c r="I240" s="130">
        <v>57.531387248999998</v>
      </c>
      <c r="J240" s="130">
        <v>34.081410155999997</v>
      </c>
      <c r="K240" s="130">
        <v>32.851072361999996</v>
      </c>
    </row>
    <row r="241" spans="1:11" ht="34.5" x14ac:dyDescent="0.35">
      <c r="A241" s="129" t="s">
        <v>336</v>
      </c>
      <c r="B241" s="129" t="s">
        <v>651</v>
      </c>
      <c r="C241" s="130">
        <v>0.43845143180000001</v>
      </c>
      <c r="D241" s="130">
        <v>1.3593046671</v>
      </c>
      <c r="E241" s="130">
        <v>1.155897687</v>
      </c>
      <c r="F241" s="130">
        <v>1.0934560296</v>
      </c>
      <c r="G241" s="130">
        <v>1.2266051029</v>
      </c>
      <c r="H241" s="130">
        <v>1.0833937427</v>
      </c>
      <c r="I241" s="130">
        <v>1.2996034549</v>
      </c>
      <c r="J241" s="130">
        <v>1.3216506646999999</v>
      </c>
      <c r="K241" s="130">
        <v>1.1791867979999999</v>
      </c>
    </row>
    <row r="242" spans="1:11" ht="34.5" x14ac:dyDescent="0.35">
      <c r="A242" s="129" t="s">
        <v>337</v>
      </c>
      <c r="B242" s="129" t="s">
        <v>338</v>
      </c>
      <c r="C242" s="130">
        <v>60.171872176000001</v>
      </c>
      <c r="D242" s="130">
        <v>69.917197461000001</v>
      </c>
      <c r="E242" s="130">
        <v>56.630349449000001</v>
      </c>
      <c r="F242" s="130">
        <v>52.026911947000002</v>
      </c>
      <c r="G242" s="130">
        <v>60.144827661000001</v>
      </c>
      <c r="H242" s="130">
        <v>52.702509718999998</v>
      </c>
      <c r="I242" s="130">
        <v>70.284793797000006</v>
      </c>
      <c r="J242" s="130">
        <v>56.972597917999998</v>
      </c>
      <c r="K242" s="130">
        <v>59.414047570999998</v>
      </c>
    </row>
    <row r="243" spans="1:11" ht="34.5" x14ac:dyDescent="0.35">
      <c r="A243" s="129" t="s">
        <v>339</v>
      </c>
      <c r="B243" s="129" t="s">
        <v>652</v>
      </c>
      <c r="C243" s="130">
        <v>0.66174000799999999</v>
      </c>
      <c r="D243" s="130">
        <v>1.8633312766000001</v>
      </c>
      <c r="E243" s="130">
        <v>1.3780722569999999</v>
      </c>
      <c r="F243" s="130">
        <v>1.3583194123</v>
      </c>
      <c r="G243" s="130">
        <v>1.6610540643</v>
      </c>
      <c r="H243" s="130">
        <v>1.6473104275999999</v>
      </c>
      <c r="I243" s="130">
        <v>1.3583872030999999</v>
      </c>
      <c r="J243" s="130">
        <v>11.237459637000001</v>
      </c>
      <c r="K243" s="130">
        <v>9.6362916004999999</v>
      </c>
    </row>
    <row r="244" spans="1:11" ht="34.5" x14ac:dyDescent="0.35">
      <c r="A244" s="129" t="s">
        <v>340</v>
      </c>
      <c r="B244" s="129" t="s">
        <v>341</v>
      </c>
      <c r="C244" s="130">
        <v>34.527239752</v>
      </c>
      <c r="D244" s="130">
        <v>32.303649895</v>
      </c>
      <c r="E244" s="130">
        <v>32.067719521999997</v>
      </c>
      <c r="F244" s="130">
        <v>42.425171577999997</v>
      </c>
      <c r="G244" s="130">
        <v>40.807811719999997</v>
      </c>
      <c r="H244" s="130">
        <v>33.500694068000001</v>
      </c>
      <c r="I244" s="130">
        <v>36.846412442000002</v>
      </c>
      <c r="J244" s="130">
        <v>33.325823466000003</v>
      </c>
      <c r="K244" s="130">
        <v>31.428286955000001</v>
      </c>
    </row>
    <row r="245" spans="1:11" ht="34.5" x14ac:dyDescent="0.35">
      <c r="A245" s="129" t="s">
        <v>342</v>
      </c>
      <c r="B245" s="129" t="s">
        <v>653</v>
      </c>
      <c r="C245" s="130">
        <v>0.61149643249999996</v>
      </c>
      <c r="D245" s="130">
        <v>2.2004803958000001</v>
      </c>
      <c r="E245" s="130">
        <v>3.9857179309999999</v>
      </c>
      <c r="F245" s="130">
        <v>5.2385921291999997</v>
      </c>
      <c r="G245" s="130">
        <v>1.6361814979</v>
      </c>
      <c r="H245" s="130">
        <v>1.2369632517</v>
      </c>
      <c r="I245" s="130">
        <v>2.2879883699999999</v>
      </c>
      <c r="J245" s="130">
        <v>1.3608654888</v>
      </c>
      <c r="K245" s="130">
        <v>1.1451295355</v>
      </c>
    </row>
    <row r="246" spans="1:11" ht="34.5" x14ac:dyDescent="0.35">
      <c r="A246" s="129" t="s">
        <v>344</v>
      </c>
      <c r="B246" s="129" t="s">
        <v>345</v>
      </c>
      <c r="C246" s="130">
        <v>49.823775083999998</v>
      </c>
      <c r="D246" s="130">
        <v>53.277692221000002</v>
      </c>
      <c r="E246" s="130">
        <v>49.524609124999998</v>
      </c>
      <c r="F246" s="130">
        <v>46.887138227000001</v>
      </c>
      <c r="G246" s="130">
        <v>48.554055882</v>
      </c>
      <c r="H246" s="130">
        <v>45.119070201</v>
      </c>
      <c r="I246" s="130">
        <v>60.553880286000002</v>
      </c>
      <c r="J246" s="130">
        <v>36.435610259999997</v>
      </c>
      <c r="K246" s="130">
        <v>37.205536231000004</v>
      </c>
    </row>
    <row r="247" spans="1:11" ht="34.5" x14ac:dyDescent="0.35">
      <c r="A247" s="129" t="s">
        <v>346</v>
      </c>
      <c r="B247" s="129" t="s">
        <v>655</v>
      </c>
      <c r="C247" s="130">
        <v>1.4202541790000001</v>
      </c>
      <c r="D247" s="130">
        <v>2.9421242179</v>
      </c>
      <c r="E247" s="130">
        <v>4.7108532072999996</v>
      </c>
      <c r="F247" s="130">
        <v>3.9995981367</v>
      </c>
      <c r="G247" s="130">
        <v>2.6847656392000001</v>
      </c>
      <c r="H247" s="130">
        <v>3.4102269297999999</v>
      </c>
      <c r="I247" s="130">
        <v>4.2578022515000002</v>
      </c>
      <c r="J247" s="130">
        <v>6.7726666017000001</v>
      </c>
      <c r="K247" s="130">
        <v>12.656441438</v>
      </c>
    </row>
    <row r="248" spans="1:11" ht="34.5" x14ac:dyDescent="0.35">
      <c r="A248" s="129" t="s">
        <v>348</v>
      </c>
      <c r="B248" s="129" t="s">
        <v>349</v>
      </c>
      <c r="C248" s="130">
        <v>50.049642953000003</v>
      </c>
      <c r="D248" s="130">
        <v>57.299428028999998</v>
      </c>
      <c r="E248" s="130">
        <v>46.561755394999999</v>
      </c>
      <c r="F248" s="130">
        <v>49.488810776999998</v>
      </c>
      <c r="G248" s="130">
        <v>50.04094748</v>
      </c>
      <c r="H248" s="130">
        <v>41.163707670000001</v>
      </c>
      <c r="I248" s="130">
        <v>59.121561567999997</v>
      </c>
      <c r="J248" s="130">
        <v>36.410315892</v>
      </c>
      <c r="K248" s="130">
        <v>43.087437272000003</v>
      </c>
    </row>
    <row r="249" spans="1:11" ht="34.5" x14ac:dyDescent="0.35">
      <c r="A249" s="129" t="s">
        <v>350</v>
      </c>
      <c r="B249" s="129" t="s">
        <v>657</v>
      </c>
      <c r="C249" s="130">
        <v>1.3531602603999999</v>
      </c>
      <c r="D249" s="130">
        <v>1.2485997212</v>
      </c>
      <c r="E249" s="130">
        <v>3.5598135154000001</v>
      </c>
      <c r="F249" s="130">
        <v>3.9460271498999999</v>
      </c>
      <c r="G249" s="130">
        <v>1.1771683873000001</v>
      </c>
      <c r="H249" s="130">
        <v>5.0658493842999999</v>
      </c>
      <c r="I249" s="130">
        <v>3.8709501654</v>
      </c>
      <c r="J249" s="130">
        <v>11.324368915000001</v>
      </c>
      <c r="K249" s="130">
        <v>17.183005519999998</v>
      </c>
    </row>
    <row r="250" spans="1:11" ht="51.75" x14ac:dyDescent="0.35">
      <c r="A250" s="129" t="s">
        <v>343</v>
      </c>
      <c r="B250" s="129" t="s">
        <v>654</v>
      </c>
      <c r="C250" s="130" t="s">
        <v>852</v>
      </c>
      <c r="D250" s="130" t="s">
        <v>852</v>
      </c>
      <c r="E250" s="130" t="s">
        <v>852</v>
      </c>
      <c r="F250" s="130" t="s">
        <v>852</v>
      </c>
      <c r="G250" s="130" t="s">
        <v>852</v>
      </c>
      <c r="H250" s="130" t="s">
        <v>852</v>
      </c>
      <c r="I250" s="130" t="s">
        <v>852</v>
      </c>
      <c r="J250" s="130" t="s">
        <v>852</v>
      </c>
      <c r="K250" s="130" t="s">
        <v>852</v>
      </c>
    </row>
    <row r="251" spans="1:11" ht="51.75" x14ac:dyDescent="0.35">
      <c r="A251" s="129" t="s">
        <v>347</v>
      </c>
      <c r="B251" s="129" t="s">
        <v>656</v>
      </c>
      <c r="C251" s="130" t="s">
        <v>852</v>
      </c>
      <c r="D251" s="130" t="s">
        <v>852</v>
      </c>
      <c r="E251" s="130" t="s">
        <v>852</v>
      </c>
      <c r="F251" s="130" t="s">
        <v>852</v>
      </c>
      <c r="G251" s="130" t="s">
        <v>852</v>
      </c>
      <c r="H251" s="130" t="s">
        <v>852</v>
      </c>
      <c r="I251" s="130" t="s">
        <v>852</v>
      </c>
      <c r="J251" s="130" t="s">
        <v>852</v>
      </c>
      <c r="K251" s="130" t="s">
        <v>852</v>
      </c>
    </row>
    <row r="252" spans="1:11" ht="51.75" x14ac:dyDescent="0.35">
      <c r="A252" s="129" t="s">
        <v>351</v>
      </c>
      <c r="B252" s="129" t="s">
        <v>658</v>
      </c>
      <c r="C252" s="130" t="s">
        <v>852</v>
      </c>
      <c r="D252" s="130" t="s">
        <v>852</v>
      </c>
      <c r="E252" s="130" t="s">
        <v>852</v>
      </c>
      <c r="F252" s="130" t="s">
        <v>852</v>
      </c>
      <c r="G252" s="130" t="s">
        <v>852</v>
      </c>
      <c r="H252" s="130" t="s">
        <v>852</v>
      </c>
      <c r="I252" s="130" t="s">
        <v>852</v>
      </c>
      <c r="J252" s="130" t="s">
        <v>852</v>
      </c>
      <c r="K252" s="130" t="s">
        <v>562</v>
      </c>
    </row>
    <row r="253" spans="1:11" ht="51.75" x14ac:dyDescent="0.35">
      <c r="A253" s="129" t="s">
        <v>352</v>
      </c>
      <c r="B253" s="129" t="s">
        <v>353</v>
      </c>
      <c r="C253" s="130">
        <v>19.114634399</v>
      </c>
      <c r="D253" s="130">
        <v>16.494794815999999</v>
      </c>
      <c r="E253" s="130">
        <v>10.331781972</v>
      </c>
      <c r="F253" s="130">
        <v>8.9977762982999998</v>
      </c>
      <c r="G253" s="130">
        <v>27.642751304000001</v>
      </c>
      <c r="H253" s="130">
        <v>23.742431684</v>
      </c>
      <c r="I253" s="130">
        <v>12.808989844999999</v>
      </c>
      <c r="J253" s="130">
        <v>33.008607875000003</v>
      </c>
      <c r="K253" s="130">
        <v>40.871446192999997</v>
      </c>
    </row>
    <row r="254" spans="1:11" ht="51.75" x14ac:dyDescent="0.35">
      <c r="A254" s="129" t="s">
        <v>354</v>
      </c>
      <c r="B254" s="129" t="s">
        <v>659</v>
      </c>
      <c r="C254" s="130">
        <v>0.67593031690000005</v>
      </c>
      <c r="D254" s="130">
        <v>1.5908352912999999</v>
      </c>
      <c r="E254" s="130">
        <v>1.4870965192000001</v>
      </c>
      <c r="F254" s="130">
        <v>1.4134022121000001</v>
      </c>
      <c r="G254" s="130">
        <v>2.286470134</v>
      </c>
      <c r="H254" s="130">
        <v>2.1752665585000002</v>
      </c>
      <c r="I254" s="130">
        <v>1.3863780251</v>
      </c>
      <c r="J254" s="130">
        <v>2.8517207535</v>
      </c>
      <c r="K254" s="130">
        <v>3.0863305415000002</v>
      </c>
    </row>
    <row r="255" spans="1:11" ht="51.75" x14ac:dyDescent="0.35">
      <c r="A255" s="129" t="s">
        <v>355</v>
      </c>
      <c r="B255" s="129" t="s">
        <v>356</v>
      </c>
      <c r="C255" s="130">
        <v>8.1923289273000002</v>
      </c>
      <c r="D255" s="130">
        <v>7.5458553582999999</v>
      </c>
      <c r="E255" s="130">
        <v>6.8695078181999998</v>
      </c>
      <c r="F255" s="130">
        <v>6.8689096771999996</v>
      </c>
      <c r="G255" s="130" t="s">
        <v>110</v>
      </c>
      <c r="H255" s="130">
        <v>12.706699503999999</v>
      </c>
      <c r="I255" s="130">
        <v>8.6586950597999994</v>
      </c>
      <c r="J255" s="130" t="s">
        <v>110</v>
      </c>
      <c r="K255" s="130" t="s">
        <v>110</v>
      </c>
    </row>
    <row r="256" spans="1:11" ht="51.75" x14ac:dyDescent="0.35">
      <c r="A256" s="129" t="s">
        <v>357</v>
      </c>
      <c r="B256" s="129" t="s">
        <v>660</v>
      </c>
      <c r="C256" s="130">
        <v>0.91154080879999999</v>
      </c>
      <c r="D256" s="130">
        <v>1.7375805995</v>
      </c>
      <c r="E256" s="130">
        <v>1.6274685287999999</v>
      </c>
      <c r="F256" s="130">
        <v>1.5609002392</v>
      </c>
      <c r="G256" s="130" t="s">
        <v>110</v>
      </c>
      <c r="H256" s="130">
        <v>5.4401083538000004</v>
      </c>
      <c r="I256" s="130">
        <v>1.7589282226</v>
      </c>
      <c r="J256" s="130" t="s">
        <v>110</v>
      </c>
      <c r="K256" s="130" t="s">
        <v>110</v>
      </c>
    </row>
    <row r="257" spans="1:11" ht="51.75" x14ac:dyDescent="0.35">
      <c r="A257" s="129" t="s">
        <v>358</v>
      </c>
      <c r="B257" s="129" t="s">
        <v>359</v>
      </c>
      <c r="C257" s="130">
        <v>30.857038907</v>
      </c>
      <c r="D257" s="130">
        <v>25.649567616999999</v>
      </c>
      <c r="E257" s="130" t="s">
        <v>110</v>
      </c>
      <c r="F257" s="130" t="s">
        <v>110</v>
      </c>
      <c r="G257" s="130">
        <v>29.975233113000002</v>
      </c>
      <c r="H257" s="130">
        <v>26.651455260999999</v>
      </c>
      <c r="I257" s="130">
        <v>24.924992935999999</v>
      </c>
      <c r="J257" s="130">
        <v>33.842103254000001</v>
      </c>
      <c r="K257" s="130">
        <v>40.479988781000003</v>
      </c>
    </row>
    <row r="258" spans="1:11" ht="51.75" x14ac:dyDescent="0.35">
      <c r="A258" s="129" t="s">
        <v>360</v>
      </c>
      <c r="B258" s="129" t="s">
        <v>661</v>
      </c>
      <c r="C258" s="130">
        <v>1.4377339507</v>
      </c>
      <c r="D258" s="130">
        <v>5.0267969382000004</v>
      </c>
      <c r="E258" s="130" t="s">
        <v>110</v>
      </c>
      <c r="F258" s="130" t="s">
        <v>110</v>
      </c>
      <c r="G258" s="130">
        <v>3.2605452136999999</v>
      </c>
      <c r="H258" s="130">
        <v>2.8838714415000002</v>
      </c>
      <c r="I258" s="130">
        <v>4.4247575761000002</v>
      </c>
      <c r="J258" s="130">
        <v>3.0328455683</v>
      </c>
      <c r="K258" s="130">
        <v>3.1959817049999999</v>
      </c>
    </row>
    <row r="259" spans="1:11" ht="51.75" x14ac:dyDescent="0.35">
      <c r="A259" s="129" t="s">
        <v>362</v>
      </c>
      <c r="B259" s="129" t="s">
        <v>363</v>
      </c>
      <c r="C259" s="130">
        <v>36.522734706999998</v>
      </c>
      <c r="D259" s="130">
        <v>40.866319844000003</v>
      </c>
      <c r="E259" s="130">
        <v>24.015718864</v>
      </c>
      <c r="F259" s="130" t="s">
        <v>110</v>
      </c>
      <c r="G259" s="130">
        <v>54.797695199000003</v>
      </c>
      <c r="H259" s="130">
        <v>39.653445321</v>
      </c>
      <c r="I259" s="130" t="s">
        <v>110</v>
      </c>
      <c r="J259" s="130" t="s">
        <v>110</v>
      </c>
      <c r="K259" s="130" t="s">
        <v>110</v>
      </c>
    </row>
    <row r="260" spans="1:11" ht="51.75" x14ac:dyDescent="0.35">
      <c r="A260" s="129" t="s">
        <v>364</v>
      </c>
      <c r="B260" s="129" t="s">
        <v>663</v>
      </c>
      <c r="C260" s="130">
        <v>4.3455362951999996</v>
      </c>
      <c r="D260" s="130">
        <v>6.1238873510999996</v>
      </c>
      <c r="E260" s="130">
        <v>10.662742852999999</v>
      </c>
      <c r="F260" s="130" t="s">
        <v>110</v>
      </c>
      <c r="G260" s="130">
        <v>7.7373962417</v>
      </c>
      <c r="H260" s="130">
        <v>17.363389349999999</v>
      </c>
      <c r="I260" s="130" t="s">
        <v>110</v>
      </c>
      <c r="J260" s="130" t="s">
        <v>110</v>
      </c>
      <c r="K260" s="130" t="s">
        <v>110</v>
      </c>
    </row>
    <row r="261" spans="1:11" ht="51.75" x14ac:dyDescent="0.35">
      <c r="A261" s="129" t="s">
        <v>366</v>
      </c>
      <c r="B261" s="129" t="s">
        <v>367</v>
      </c>
      <c r="C261" s="130">
        <v>24.258955480000001</v>
      </c>
      <c r="D261" s="130" t="s">
        <v>110</v>
      </c>
      <c r="E261" s="130" t="s">
        <v>110</v>
      </c>
      <c r="F261" s="130" t="s">
        <v>110</v>
      </c>
      <c r="G261" s="130">
        <v>41.743515264000003</v>
      </c>
      <c r="H261" s="130" t="s">
        <v>110</v>
      </c>
      <c r="I261" s="130" t="s">
        <v>110</v>
      </c>
      <c r="J261" s="130" t="s">
        <v>110</v>
      </c>
      <c r="K261" s="130" t="s">
        <v>110</v>
      </c>
    </row>
    <row r="262" spans="1:11" ht="51.75" x14ac:dyDescent="0.35">
      <c r="A262" s="129" t="s">
        <v>368</v>
      </c>
      <c r="B262" s="129" t="s">
        <v>665</v>
      </c>
      <c r="C262" s="130">
        <v>7.6387776417</v>
      </c>
      <c r="D262" s="130" t="s">
        <v>110</v>
      </c>
      <c r="E262" s="130" t="s">
        <v>110</v>
      </c>
      <c r="F262" s="130" t="s">
        <v>110</v>
      </c>
      <c r="G262" s="130">
        <v>15.168277544</v>
      </c>
      <c r="H262" s="130" t="s">
        <v>110</v>
      </c>
      <c r="I262" s="130" t="s">
        <v>110</v>
      </c>
      <c r="J262" s="130" t="s">
        <v>110</v>
      </c>
      <c r="K262" s="130" t="s">
        <v>110</v>
      </c>
    </row>
    <row r="263" spans="1:11" ht="69" x14ac:dyDescent="0.35">
      <c r="A263" s="129" t="s">
        <v>361</v>
      </c>
      <c r="B263" s="129" t="s">
        <v>662</v>
      </c>
      <c r="C263" s="130">
        <v>-19934.51902</v>
      </c>
      <c r="D263" s="130">
        <v>-1266.4418330000001</v>
      </c>
      <c r="E263" s="130" t="s">
        <v>110</v>
      </c>
      <c r="F263" s="130" t="s">
        <v>110</v>
      </c>
      <c r="G263" s="130">
        <v>-3599.0304839999999</v>
      </c>
      <c r="H263" s="130">
        <v>-3014.4796769999998</v>
      </c>
      <c r="I263" s="130">
        <v>-1541.9393190000001</v>
      </c>
      <c r="J263" s="130">
        <v>-4508.6202130000001</v>
      </c>
      <c r="K263" s="130">
        <v>-5472.6298619999998</v>
      </c>
    </row>
    <row r="264" spans="1:11" ht="69" x14ac:dyDescent="0.35">
      <c r="A264" s="129" t="s">
        <v>365</v>
      </c>
      <c r="B264" s="129" t="s">
        <v>664</v>
      </c>
      <c r="C264" s="130">
        <v>-6928.4840379999996</v>
      </c>
      <c r="D264" s="130">
        <v>-2290.5128030000001</v>
      </c>
      <c r="E264" s="130">
        <v>-540.77031499999998</v>
      </c>
      <c r="F264" s="130" t="s">
        <v>110</v>
      </c>
      <c r="G264" s="130">
        <v>-2674.0188469999998</v>
      </c>
      <c r="H264" s="130">
        <v>-670.38118459999998</v>
      </c>
      <c r="I264" s="130" t="s">
        <v>110</v>
      </c>
      <c r="J264" s="130" t="s">
        <v>110</v>
      </c>
      <c r="K264" s="130" t="s">
        <v>110</v>
      </c>
    </row>
    <row r="265" spans="1:11" ht="69" x14ac:dyDescent="0.35">
      <c r="A265" s="129" t="s">
        <v>369</v>
      </c>
      <c r="B265" s="129" t="s">
        <v>666</v>
      </c>
      <c r="C265" s="130">
        <v>-4211.5448180000003</v>
      </c>
      <c r="D265" s="130" t="s">
        <v>110</v>
      </c>
      <c r="E265" s="130" t="s">
        <v>110</v>
      </c>
      <c r="F265" s="130" t="s">
        <v>110</v>
      </c>
      <c r="G265" s="130">
        <v>-1597.323635</v>
      </c>
      <c r="H265" s="130" t="s">
        <v>110</v>
      </c>
      <c r="I265" s="130" t="s">
        <v>110</v>
      </c>
      <c r="J265" s="130" t="s">
        <v>110</v>
      </c>
      <c r="K265" s="130" t="s">
        <v>110</v>
      </c>
    </row>
    <row r="266" spans="1:11" ht="51.75" x14ac:dyDescent="0.35">
      <c r="A266" s="129" t="s">
        <v>370</v>
      </c>
      <c r="B266" s="129" t="s">
        <v>371</v>
      </c>
      <c r="C266" s="130">
        <v>57.911455469000003</v>
      </c>
      <c r="D266" s="130">
        <v>61.172424855999999</v>
      </c>
      <c r="E266" s="130">
        <v>44.090039732000001</v>
      </c>
      <c r="F266" s="130">
        <v>39.631525039000003</v>
      </c>
      <c r="G266" s="130">
        <v>64.025520822999994</v>
      </c>
      <c r="H266" s="130">
        <v>68.144158220999998</v>
      </c>
      <c r="I266" s="130">
        <v>49.878304327000002</v>
      </c>
      <c r="J266" s="130">
        <v>80.374287058999997</v>
      </c>
      <c r="K266" s="130">
        <v>84.442821006000003</v>
      </c>
    </row>
    <row r="267" spans="1:11" ht="51.75" x14ac:dyDescent="0.35">
      <c r="A267" s="129" t="s">
        <v>372</v>
      </c>
      <c r="B267" s="129" t="s">
        <v>667</v>
      </c>
      <c r="C267" s="130">
        <v>0.89164054370000001</v>
      </c>
      <c r="D267" s="130">
        <v>2.2275804998000002</v>
      </c>
      <c r="E267" s="130">
        <v>2.2530954899000002</v>
      </c>
      <c r="F267" s="130">
        <v>2.4154514370000002</v>
      </c>
      <c r="G267" s="130">
        <v>2.6109748794000001</v>
      </c>
      <c r="H267" s="130">
        <v>2.8212399536000001</v>
      </c>
      <c r="I267" s="130">
        <v>2.0230029435999999</v>
      </c>
      <c r="J267" s="130">
        <v>2.9651587037999998</v>
      </c>
      <c r="K267" s="130">
        <v>2.9078815114999998</v>
      </c>
    </row>
    <row r="268" spans="1:11" ht="51.75" x14ac:dyDescent="0.35">
      <c r="A268" s="129" t="s">
        <v>373</v>
      </c>
      <c r="B268" s="129" t="s">
        <v>374</v>
      </c>
      <c r="C268" s="130">
        <v>44.461043812</v>
      </c>
      <c r="D268" s="130">
        <v>55.151832454999997</v>
      </c>
      <c r="E268" s="130">
        <v>41.167144049999997</v>
      </c>
      <c r="F268" s="130">
        <v>36.919862258999999</v>
      </c>
      <c r="G268" s="130">
        <v>38.586188053000001</v>
      </c>
      <c r="H268" s="130">
        <v>53.736025198</v>
      </c>
      <c r="I268" s="130">
        <v>44.284750701</v>
      </c>
      <c r="J268" s="130" t="s">
        <v>110</v>
      </c>
      <c r="K268" s="130">
        <v>73.827175169</v>
      </c>
    </row>
    <row r="269" spans="1:11" ht="51.75" x14ac:dyDescent="0.35">
      <c r="A269" s="129" t="s">
        <v>375</v>
      </c>
      <c r="B269" s="129" t="s">
        <v>668</v>
      </c>
      <c r="C269" s="130">
        <v>1.3384055135999999</v>
      </c>
      <c r="D269" s="130">
        <v>2.9463868148999999</v>
      </c>
      <c r="E269" s="130">
        <v>2.5583411167999999</v>
      </c>
      <c r="F269" s="130">
        <v>2.6861619895</v>
      </c>
      <c r="G269" s="130">
        <v>5.3715178727000001</v>
      </c>
      <c r="H269" s="130">
        <v>6.7005489746000002</v>
      </c>
      <c r="I269" s="130">
        <v>2.4393769794</v>
      </c>
      <c r="J269" s="130" t="s">
        <v>110</v>
      </c>
      <c r="K269" s="130">
        <v>26.939146153999999</v>
      </c>
    </row>
    <row r="270" spans="1:11" ht="51.75" x14ac:dyDescent="0.35">
      <c r="A270" s="129" t="s">
        <v>376</v>
      </c>
      <c r="B270" s="129" t="s">
        <v>377</v>
      </c>
      <c r="C270" s="130">
        <v>74.451417786999997</v>
      </c>
      <c r="D270" s="130">
        <v>67.996979942999999</v>
      </c>
      <c r="E270" s="130">
        <v>63.692741245000001</v>
      </c>
      <c r="F270" s="130" t="s">
        <v>110</v>
      </c>
      <c r="G270" s="130">
        <v>71.064369334999995</v>
      </c>
      <c r="H270" s="130">
        <v>72.756592136999998</v>
      </c>
      <c r="I270" s="130">
        <v>64.540891604999999</v>
      </c>
      <c r="J270" s="130">
        <v>81.586877619999996</v>
      </c>
      <c r="K270" s="130">
        <v>85.278043909999994</v>
      </c>
    </row>
    <row r="271" spans="1:11" ht="51.75" x14ac:dyDescent="0.35">
      <c r="A271" s="129" t="s">
        <v>378</v>
      </c>
      <c r="B271" s="129" t="s">
        <v>669</v>
      </c>
      <c r="C271" s="130">
        <v>1.631831437</v>
      </c>
      <c r="D271" s="130">
        <v>5.9420358270999998</v>
      </c>
      <c r="E271" s="130">
        <v>18.493087619000001</v>
      </c>
      <c r="F271" s="130" t="s">
        <v>110</v>
      </c>
      <c r="G271" s="130">
        <v>3.5768459430999999</v>
      </c>
      <c r="H271" s="130">
        <v>3.7125500992</v>
      </c>
      <c r="I271" s="130">
        <v>5.7161078537999996</v>
      </c>
      <c r="J271" s="130">
        <v>3.1391327431999998</v>
      </c>
      <c r="K271" s="130">
        <v>3.182965974</v>
      </c>
    </row>
    <row r="272" spans="1:11" ht="51.75" x14ac:dyDescent="0.35">
      <c r="A272" s="129" t="s">
        <v>380</v>
      </c>
      <c r="B272" s="129" t="s">
        <v>381</v>
      </c>
      <c r="C272" s="130">
        <v>69.639352306000006</v>
      </c>
      <c r="D272" s="130">
        <v>75.951657888</v>
      </c>
      <c r="E272" s="130">
        <v>52.816469609999999</v>
      </c>
      <c r="F272" s="130">
        <v>48.679324811000001</v>
      </c>
      <c r="G272" s="130">
        <v>82.481161545000006</v>
      </c>
      <c r="H272" s="130">
        <v>81.679010746000003</v>
      </c>
      <c r="I272" s="130">
        <v>54.472515160999997</v>
      </c>
      <c r="J272" s="130" t="s">
        <v>110</v>
      </c>
      <c r="K272" s="130" t="s">
        <v>110</v>
      </c>
    </row>
    <row r="273" spans="1:11" ht="51.75" x14ac:dyDescent="0.35">
      <c r="A273" s="129" t="s">
        <v>382</v>
      </c>
      <c r="B273" s="129" t="s">
        <v>671</v>
      </c>
      <c r="C273" s="130">
        <v>4.6898938803999997</v>
      </c>
      <c r="D273" s="130">
        <v>5.2367952098000004</v>
      </c>
      <c r="E273" s="130">
        <v>12.656139702000001</v>
      </c>
      <c r="F273" s="130">
        <v>14.176558426</v>
      </c>
      <c r="G273" s="130">
        <v>7.2619014778000004</v>
      </c>
      <c r="H273" s="130">
        <v>18.530297266000002</v>
      </c>
      <c r="I273" s="130">
        <v>17.895010149000001</v>
      </c>
      <c r="J273" s="130" t="s">
        <v>110</v>
      </c>
      <c r="K273" s="130" t="s">
        <v>110</v>
      </c>
    </row>
    <row r="274" spans="1:11" ht="51.75" x14ac:dyDescent="0.35">
      <c r="A274" s="129" t="s">
        <v>384</v>
      </c>
      <c r="B274" s="129" t="s">
        <v>385</v>
      </c>
      <c r="C274" s="130">
        <v>62.026475413</v>
      </c>
      <c r="D274" s="130">
        <v>68.371471588999995</v>
      </c>
      <c r="E274" s="130">
        <v>46.517426305000001</v>
      </c>
      <c r="F274" s="130">
        <v>53.367961874999999</v>
      </c>
      <c r="G274" s="130">
        <v>75.006181201000004</v>
      </c>
      <c r="H274" s="130" t="s">
        <v>110</v>
      </c>
      <c r="I274" s="130">
        <v>52.791178258000002</v>
      </c>
      <c r="J274" s="130" t="s">
        <v>110</v>
      </c>
      <c r="K274" s="130" t="s">
        <v>110</v>
      </c>
    </row>
    <row r="275" spans="1:11" ht="51.75" x14ac:dyDescent="0.35">
      <c r="A275" s="129" t="s">
        <v>386</v>
      </c>
      <c r="B275" s="129" t="s">
        <v>673</v>
      </c>
      <c r="C275" s="130">
        <v>9.0614869902000006</v>
      </c>
      <c r="D275" s="130">
        <v>15.257846087000001</v>
      </c>
      <c r="E275" s="130">
        <v>16.292944724000002</v>
      </c>
      <c r="F275" s="130">
        <v>20.841158692</v>
      </c>
      <c r="G275" s="130">
        <v>17.450145056</v>
      </c>
      <c r="H275" s="130" t="s">
        <v>110</v>
      </c>
      <c r="I275" s="130">
        <v>24.592751033999999</v>
      </c>
      <c r="J275" s="130" t="s">
        <v>110</v>
      </c>
      <c r="K275" s="130" t="s">
        <v>110</v>
      </c>
    </row>
    <row r="276" spans="1:11" ht="69" x14ac:dyDescent="0.35">
      <c r="A276" s="129" t="s">
        <v>379</v>
      </c>
      <c r="B276" s="129" t="s">
        <v>670</v>
      </c>
      <c r="C276" s="130">
        <v>-26377.733530000001</v>
      </c>
      <c r="D276" s="130">
        <v>-1707.423186</v>
      </c>
      <c r="E276" s="130" t="s">
        <v>562</v>
      </c>
      <c r="F276" s="130" t="s">
        <v>110</v>
      </c>
      <c r="G276" s="130">
        <v>-4395.4735659999997</v>
      </c>
      <c r="H276" s="130">
        <v>-4620.8229920000003</v>
      </c>
      <c r="I276" s="130">
        <v>-1850.3871710000001</v>
      </c>
      <c r="J276" s="130">
        <v>-6525.8384960000003</v>
      </c>
      <c r="K276" s="130">
        <v>-6918.3190919999997</v>
      </c>
    </row>
    <row r="277" spans="1:11" ht="69" x14ac:dyDescent="0.35">
      <c r="A277" s="129" t="s">
        <v>383</v>
      </c>
      <c r="B277" s="129" t="s">
        <v>672</v>
      </c>
      <c r="C277" s="130">
        <v>-6157.6071250000005</v>
      </c>
      <c r="D277" s="130">
        <v>-2207.5556940000001</v>
      </c>
      <c r="E277" s="130">
        <v>-285.54982580000001</v>
      </c>
      <c r="F277" s="130">
        <v>-125.52860219999999</v>
      </c>
      <c r="G277" s="130">
        <v>-2181.4335890000002</v>
      </c>
      <c r="H277" s="130">
        <v>-793.04956790000006</v>
      </c>
      <c r="I277" s="130">
        <v>-236.58765560000001</v>
      </c>
      <c r="J277" s="130" t="s">
        <v>110</v>
      </c>
      <c r="K277" s="130" t="s">
        <v>110</v>
      </c>
    </row>
    <row r="278" spans="1:11" ht="69" x14ac:dyDescent="0.35">
      <c r="A278" s="129" t="s">
        <v>387</v>
      </c>
      <c r="B278" s="129" t="s">
        <v>674</v>
      </c>
      <c r="C278" s="130">
        <v>-4604.4265859999996</v>
      </c>
      <c r="D278" s="130">
        <v>-1279.733792</v>
      </c>
      <c r="E278" s="130">
        <v>-108.10878599999999</v>
      </c>
      <c r="F278" s="130">
        <v>-346.54171910000002</v>
      </c>
      <c r="G278" s="130">
        <v>-1454.209977</v>
      </c>
      <c r="H278" s="130" t="s">
        <v>110</v>
      </c>
      <c r="I278" s="130">
        <v>-301.42723460000002</v>
      </c>
      <c r="J278" s="130" t="s">
        <v>110</v>
      </c>
      <c r="K278" s="130" t="s">
        <v>110</v>
      </c>
    </row>
    <row r="279" spans="1:11" ht="69" x14ac:dyDescent="0.35">
      <c r="A279" s="129" t="s">
        <v>388</v>
      </c>
      <c r="B279" s="129" t="s">
        <v>389</v>
      </c>
      <c r="C279" s="130">
        <v>60.526089652000003</v>
      </c>
      <c r="D279" s="130">
        <v>64.694926437000007</v>
      </c>
      <c r="E279" s="130">
        <v>75.666905794000002</v>
      </c>
      <c r="F279" s="130">
        <v>78.387284155000003</v>
      </c>
      <c r="G279" s="130">
        <v>49.945664315000002</v>
      </c>
      <c r="H279" s="130">
        <v>47.203012563999998</v>
      </c>
      <c r="I279" s="130">
        <v>71.823409663000007</v>
      </c>
      <c r="J279" s="130">
        <v>32.269234847</v>
      </c>
      <c r="K279" s="130">
        <v>29.916231059000001</v>
      </c>
    </row>
    <row r="280" spans="1:11" ht="69" x14ac:dyDescent="0.35">
      <c r="A280" s="129" t="s">
        <v>390</v>
      </c>
      <c r="B280" s="129" t="s">
        <v>675</v>
      </c>
      <c r="C280" s="130">
        <v>0.53727022879999997</v>
      </c>
      <c r="D280" s="130">
        <v>1.4019432632</v>
      </c>
      <c r="E280" s="130">
        <v>1.4648899113</v>
      </c>
      <c r="F280" s="130">
        <v>1.1269922603</v>
      </c>
      <c r="G280" s="130">
        <v>1.3972451179000001</v>
      </c>
      <c r="H280" s="130">
        <v>1.5311481334000001</v>
      </c>
      <c r="I280" s="130">
        <v>0.98723961810000005</v>
      </c>
      <c r="J280" s="130">
        <v>2.0129236274000002</v>
      </c>
      <c r="K280" s="130">
        <v>1.9584610572000001</v>
      </c>
    </row>
    <row r="281" spans="1:11" ht="69" x14ac:dyDescent="0.35">
      <c r="A281" s="129" t="s">
        <v>391</v>
      </c>
      <c r="B281" s="129" t="s">
        <v>392</v>
      </c>
      <c r="C281" s="130">
        <v>80.771024507999996</v>
      </c>
      <c r="D281" s="130">
        <v>82.247185493000003</v>
      </c>
      <c r="E281" s="130">
        <v>80.424321096</v>
      </c>
      <c r="F281" s="130">
        <v>80.930621381999998</v>
      </c>
      <c r="G281" s="130">
        <v>81.689493666999994</v>
      </c>
      <c r="H281" s="130">
        <v>70.788319725999997</v>
      </c>
      <c r="I281" s="130">
        <v>82.673965604000003</v>
      </c>
      <c r="J281" s="130">
        <v>65.075890559000001</v>
      </c>
      <c r="K281" s="130">
        <v>69.168071136999998</v>
      </c>
    </row>
    <row r="282" spans="1:11" ht="69" x14ac:dyDescent="0.35">
      <c r="A282" s="129" t="s">
        <v>393</v>
      </c>
      <c r="B282" s="129" t="s">
        <v>676</v>
      </c>
      <c r="C282" s="130">
        <v>0.51399621210000002</v>
      </c>
      <c r="D282" s="130">
        <v>1.2476942813</v>
      </c>
      <c r="E282" s="130">
        <v>1.5113191815</v>
      </c>
      <c r="F282" s="130">
        <v>0.99165710259999995</v>
      </c>
      <c r="G282" s="130">
        <v>0.72804596420000001</v>
      </c>
      <c r="H282" s="130">
        <v>1.9133560751000001</v>
      </c>
      <c r="I282" s="130">
        <v>0.63283505579999999</v>
      </c>
      <c r="J282" s="130">
        <v>6.3910127896000004</v>
      </c>
      <c r="K282" s="130">
        <v>10.753089624999999</v>
      </c>
    </row>
    <row r="283" spans="1:11" ht="69" x14ac:dyDescent="0.35">
      <c r="A283" s="129" t="s">
        <v>394</v>
      </c>
      <c r="B283" s="129" t="s">
        <v>395</v>
      </c>
      <c r="C283" s="130">
        <v>37.929478609999997</v>
      </c>
      <c r="D283" s="130">
        <v>41.632378309000003</v>
      </c>
      <c r="E283" s="130">
        <v>53.277665206999998</v>
      </c>
      <c r="F283" s="130">
        <v>70.625421438999993</v>
      </c>
      <c r="G283" s="130">
        <v>42.410685448000002</v>
      </c>
      <c r="H283" s="130">
        <v>39.531127597999998</v>
      </c>
      <c r="I283" s="130">
        <v>45.398034254000002</v>
      </c>
      <c r="J283" s="130">
        <v>30.905602036000001</v>
      </c>
      <c r="K283" s="130">
        <v>27.742914265</v>
      </c>
    </row>
    <row r="284" spans="1:11" ht="69" x14ac:dyDescent="0.35">
      <c r="A284" s="129" t="s">
        <v>396</v>
      </c>
      <c r="B284" s="129" t="s">
        <v>677</v>
      </c>
      <c r="C284" s="130">
        <v>0.97301501150000003</v>
      </c>
      <c r="D284" s="130">
        <v>3.391229702</v>
      </c>
      <c r="E284" s="130">
        <v>7.0490745394000003</v>
      </c>
      <c r="F284" s="130">
        <v>0.92068408140000002</v>
      </c>
      <c r="G284" s="130">
        <v>2.1955391340000001</v>
      </c>
      <c r="H284" s="130">
        <v>2.0846998641000001</v>
      </c>
      <c r="I284" s="130">
        <v>2.8942144400999998</v>
      </c>
      <c r="J284" s="130">
        <v>2.1369675417999998</v>
      </c>
      <c r="K284" s="130">
        <v>2.0274415265000001</v>
      </c>
    </row>
    <row r="285" spans="1:11" ht="69" x14ac:dyDescent="0.35">
      <c r="A285" s="129" t="s">
        <v>397</v>
      </c>
      <c r="B285" s="129" t="s">
        <v>398</v>
      </c>
      <c r="C285" s="130">
        <v>40.646617423000002</v>
      </c>
      <c r="D285" s="130">
        <v>33.733171871000003</v>
      </c>
      <c r="E285" s="130">
        <v>57.694126552</v>
      </c>
      <c r="F285" s="130">
        <v>69.202977868000005</v>
      </c>
      <c r="G285" s="130">
        <v>22.430312573999998</v>
      </c>
      <c r="H285" s="130">
        <v>27.008826671000001</v>
      </c>
      <c r="I285" s="130">
        <v>61.614413994000003</v>
      </c>
      <c r="J285" s="130">
        <v>35.142691102999997</v>
      </c>
      <c r="K285" s="130" t="s">
        <v>110</v>
      </c>
    </row>
    <row r="286" spans="1:11" ht="69" x14ac:dyDescent="0.35">
      <c r="A286" s="129" t="s">
        <v>399</v>
      </c>
      <c r="B286" s="129" t="s">
        <v>678</v>
      </c>
      <c r="C286" s="130">
        <v>1.6922846423</v>
      </c>
      <c r="D286" s="130">
        <v>3.4114208174999998</v>
      </c>
      <c r="E286" s="130">
        <v>5.0149232542000002</v>
      </c>
      <c r="F286" s="130">
        <v>2.4286390894999998</v>
      </c>
      <c r="G286" s="130">
        <v>2.9278478421999998</v>
      </c>
      <c r="H286" s="130">
        <v>3.3628925366</v>
      </c>
      <c r="I286" s="130">
        <v>4.9339918208000002</v>
      </c>
      <c r="J286" s="130">
        <v>12.300193131</v>
      </c>
      <c r="K286" s="130" t="s">
        <v>110</v>
      </c>
    </row>
    <row r="287" spans="1:11" ht="69" x14ac:dyDescent="0.35">
      <c r="A287" s="129" t="s">
        <v>400</v>
      </c>
      <c r="B287" s="129" t="s">
        <v>401</v>
      </c>
      <c r="C287" s="130">
        <v>55.614000726999997</v>
      </c>
      <c r="D287" s="130">
        <v>51.608251385999999</v>
      </c>
      <c r="E287" s="130">
        <v>69.620491204000004</v>
      </c>
      <c r="F287" s="130">
        <v>69.781767411000004</v>
      </c>
      <c r="G287" s="130">
        <v>33.821435802000003</v>
      </c>
      <c r="H287" s="130">
        <v>39.775875001000003</v>
      </c>
      <c r="I287" s="130">
        <v>70.600996296000005</v>
      </c>
      <c r="J287" s="130" t="s">
        <v>110</v>
      </c>
      <c r="K287" s="130" t="s">
        <v>110</v>
      </c>
    </row>
    <row r="288" spans="1:11" ht="69" x14ac:dyDescent="0.35">
      <c r="A288" s="129" t="s">
        <v>402</v>
      </c>
      <c r="B288" s="129" t="s">
        <v>679</v>
      </c>
      <c r="C288" s="130">
        <v>1.7956689406999999</v>
      </c>
      <c r="D288" s="130">
        <v>3.2344970499999999</v>
      </c>
      <c r="E288" s="130">
        <v>3.9371918876000001</v>
      </c>
      <c r="F288" s="130">
        <v>4.6220452423999996</v>
      </c>
      <c r="G288" s="130">
        <v>4.0638543928999997</v>
      </c>
      <c r="H288" s="130">
        <v>5.1853260697000003</v>
      </c>
      <c r="I288" s="130">
        <v>4.7207655441999998</v>
      </c>
      <c r="J288" s="130" t="s">
        <v>110</v>
      </c>
      <c r="K288" s="130" t="s">
        <v>110</v>
      </c>
    </row>
    <row r="289" spans="1:11" ht="51.75" x14ac:dyDescent="0.35">
      <c r="A289" s="129" t="s">
        <v>403</v>
      </c>
      <c r="B289" s="129" t="s">
        <v>404</v>
      </c>
      <c r="C289" s="130">
        <v>15.179936042</v>
      </c>
      <c r="D289" s="130">
        <v>15.634172297999999</v>
      </c>
      <c r="E289" s="130">
        <v>8.6601611391999995</v>
      </c>
      <c r="F289" s="130">
        <v>7.1286223949999998</v>
      </c>
      <c r="G289" s="130">
        <v>20.630761197999998</v>
      </c>
      <c r="H289" s="130">
        <v>20.774975209000001</v>
      </c>
      <c r="I289" s="130">
        <v>9.3578273037000006</v>
      </c>
      <c r="J289" s="130">
        <v>23.865299408999999</v>
      </c>
      <c r="K289" s="130">
        <v>28.477433562000002</v>
      </c>
    </row>
    <row r="290" spans="1:11" ht="34.5" x14ac:dyDescent="0.35">
      <c r="A290" s="129" t="s">
        <v>405</v>
      </c>
      <c r="B290" s="129" t="s">
        <v>680</v>
      </c>
      <c r="C290" s="130">
        <v>0.4739286539</v>
      </c>
      <c r="D290" s="130">
        <v>1.3207209975</v>
      </c>
      <c r="E290" s="130">
        <v>1.0948413102000001</v>
      </c>
      <c r="F290" s="130">
        <v>0.93163165830000005</v>
      </c>
      <c r="G290" s="130">
        <v>1.5556250786000001</v>
      </c>
      <c r="H290" s="130">
        <v>1.5828231860999999</v>
      </c>
      <c r="I290" s="130">
        <v>0.89865483349999997</v>
      </c>
      <c r="J290" s="130">
        <v>1.7271612540000001</v>
      </c>
      <c r="K290" s="130">
        <v>1.9665578473000001</v>
      </c>
    </row>
    <row r="291" spans="1:11" ht="51.75" x14ac:dyDescent="0.35">
      <c r="A291" s="129" t="s">
        <v>406</v>
      </c>
      <c r="B291" s="129" t="s">
        <v>407</v>
      </c>
      <c r="C291" s="130">
        <v>5.3002187349999996</v>
      </c>
      <c r="D291" s="130">
        <v>5.5250340319999998</v>
      </c>
      <c r="E291" s="130">
        <v>5.7680066222999997</v>
      </c>
      <c r="F291" s="130">
        <v>4.6862979556999997</v>
      </c>
      <c r="G291" s="130">
        <v>5.3355797641000002</v>
      </c>
      <c r="H291" s="130">
        <v>8.2293068284000004</v>
      </c>
      <c r="I291" s="130">
        <v>4.2543996075999999</v>
      </c>
      <c r="J291" s="130" t="s">
        <v>110</v>
      </c>
      <c r="K291" s="130" t="s">
        <v>110</v>
      </c>
    </row>
    <row r="292" spans="1:11" ht="51.75" x14ac:dyDescent="0.35">
      <c r="A292" s="129" t="s">
        <v>408</v>
      </c>
      <c r="B292" s="129" t="s">
        <v>681</v>
      </c>
      <c r="C292" s="130">
        <v>0.44306619069999997</v>
      </c>
      <c r="D292" s="130">
        <v>1.1350373635</v>
      </c>
      <c r="E292" s="130">
        <v>1.0164625398</v>
      </c>
      <c r="F292" s="130">
        <v>0.85593609800000003</v>
      </c>
      <c r="G292" s="130">
        <v>1.3764259700000001</v>
      </c>
      <c r="H292" s="130">
        <v>2.0246086919000001</v>
      </c>
      <c r="I292" s="130">
        <v>0.75947899360000004</v>
      </c>
      <c r="J292" s="130" t="s">
        <v>110</v>
      </c>
      <c r="K292" s="130" t="s">
        <v>110</v>
      </c>
    </row>
    <row r="293" spans="1:11" ht="51.75" x14ac:dyDescent="0.35">
      <c r="A293" s="129" t="s">
        <v>409</v>
      </c>
      <c r="B293" s="129" t="s">
        <v>410</v>
      </c>
      <c r="C293" s="130">
        <v>23.336397058999999</v>
      </c>
      <c r="D293" s="130">
        <v>23.170904695000001</v>
      </c>
      <c r="E293" s="130">
        <v>13.893970709</v>
      </c>
      <c r="F293" s="130">
        <v>12.336413439999999</v>
      </c>
      <c r="G293" s="130">
        <v>20.640454045999999</v>
      </c>
      <c r="H293" s="130">
        <v>23.294440892000001</v>
      </c>
      <c r="I293" s="130">
        <v>20.429349287000001</v>
      </c>
      <c r="J293" s="130">
        <v>23.938331028</v>
      </c>
      <c r="K293" s="130">
        <v>29.548588560999999</v>
      </c>
    </row>
    <row r="294" spans="1:11" ht="51.75" x14ac:dyDescent="0.35">
      <c r="A294" s="129" t="s">
        <v>411</v>
      </c>
      <c r="B294" s="129" t="s">
        <v>682</v>
      </c>
      <c r="C294" s="130">
        <v>0.84124445140000004</v>
      </c>
      <c r="D294" s="130">
        <v>2.9083084471</v>
      </c>
      <c r="E294" s="130">
        <v>4.5436934000000004</v>
      </c>
      <c r="F294" s="130">
        <v>6.0257676900000003</v>
      </c>
      <c r="G294" s="130">
        <v>1.9752223892</v>
      </c>
      <c r="H294" s="130">
        <v>1.9898048102000001</v>
      </c>
      <c r="I294" s="130">
        <v>2.4285429194999999</v>
      </c>
      <c r="J294" s="130">
        <v>1.7929571645</v>
      </c>
      <c r="K294" s="130">
        <v>2.0571262990000001</v>
      </c>
    </row>
    <row r="295" spans="1:11" ht="51.75" x14ac:dyDescent="0.35">
      <c r="A295" s="129" t="s">
        <v>412</v>
      </c>
      <c r="B295" s="129" t="s">
        <v>413</v>
      </c>
      <c r="C295" s="130">
        <v>33.617657403999999</v>
      </c>
      <c r="D295" s="130">
        <v>40.708787684000001</v>
      </c>
      <c r="E295" s="130">
        <v>22.851507893000001</v>
      </c>
      <c r="F295" s="130">
        <v>18.45899648</v>
      </c>
      <c r="G295" s="130">
        <v>43.804306904000001</v>
      </c>
      <c r="H295" s="130">
        <v>40.175851837000003</v>
      </c>
      <c r="I295" s="130">
        <v>15.395197055000001</v>
      </c>
      <c r="J295" s="130" t="s">
        <v>110</v>
      </c>
      <c r="K295" s="130" t="s">
        <v>110</v>
      </c>
    </row>
    <row r="296" spans="1:11" ht="51.75" x14ac:dyDescent="0.35">
      <c r="A296" s="129" t="s">
        <v>414</v>
      </c>
      <c r="B296" s="129" t="s">
        <v>683</v>
      </c>
      <c r="C296" s="130">
        <v>2.1985291707000001</v>
      </c>
      <c r="D296" s="130">
        <v>4.2574683665000004</v>
      </c>
      <c r="E296" s="130">
        <v>5.8374984039999998</v>
      </c>
      <c r="F296" s="130">
        <v>5.1158290750999997</v>
      </c>
      <c r="G296" s="130">
        <v>4.1043825242</v>
      </c>
      <c r="H296" s="130">
        <v>6.6819623270999999</v>
      </c>
      <c r="I296" s="130">
        <v>5.8967293824000002</v>
      </c>
      <c r="J296" s="130" t="s">
        <v>110</v>
      </c>
      <c r="K296" s="130" t="s">
        <v>110</v>
      </c>
    </row>
    <row r="297" spans="1:11" ht="51.75" x14ac:dyDescent="0.35">
      <c r="A297" s="129" t="s">
        <v>415</v>
      </c>
      <c r="B297" s="129" t="s">
        <v>416</v>
      </c>
      <c r="C297" s="130">
        <v>23.040765507</v>
      </c>
      <c r="D297" s="130">
        <v>25.688976365999999</v>
      </c>
      <c r="E297" s="130">
        <v>14.123226544</v>
      </c>
      <c r="F297" s="130">
        <v>13.969400307000001</v>
      </c>
      <c r="G297" s="130">
        <v>37.369047833000003</v>
      </c>
      <c r="H297" s="130">
        <v>34.373390542000003</v>
      </c>
      <c r="I297" s="130">
        <v>13.628670425999999</v>
      </c>
      <c r="J297" s="130" t="s">
        <v>110</v>
      </c>
      <c r="K297" s="130" t="s">
        <v>110</v>
      </c>
    </row>
    <row r="298" spans="1:11" ht="51.75" x14ac:dyDescent="0.35">
      <c r="A298" s="129" t="s">
        <v>417</v>
      </c>
      <c r="B298" s="129" t="s">
        <v>684</v>
      </c>
      <c r="C298" s="130">
        <v>2.3265247836</v>
      </c>
      <c r="D298" s="130">
        <v>5.7249354618000003</v>
      </c>
      <c r="E298" s="130">
        <v>4.1021980249999999</v>
      </c>
      <c r="F298" s="130">
        <v>4.6370672220999998</v>
      </c>
      <c r="G298" s="130">
        <v>5.0859248404999997</v>
      </c>
      <c r="H298" s="130">
        <v>8.3688659998000006</v>
      </c>
      <c r="I298" s="130">
        <v>5.3964874008999999</v>
      </c>
      <c r="J298" s="130" t="s">
        <v>110</v>
      </c>
      <c r="K298" s="130" t="s">
        <v>110</v>
      </c>
    </row>
    <row r="299" spans="1:11" ht="51.75" x14ac:dyDescent="0.35">
      <c r="A299" s="129" t="s">
        <v>418</v>
      </c>
      <c r="B299" s="129" t="s">
        <v>419</v>
      </c>
      <c r="C299" s="130">
        <v>17.307066702</v>
      </c>
      <c r="D299" s="130">
        <v>13.288491699</v>
      </c>
      <c r="E299" s="130">
        <v>13.425807373</v>
      </c>
      <c r="F299" s="130">
        <v>13.100885064</v>
      </c>
      <c r="G299" s="130">
        <v>18.242260981000001</v>
      </c>
      <c r="H299" s="130">
        <v>21.824621392000001</v>
      </c>
      <c r="I299" s="130">
        <v>14.822549299</v>
      </c>
      <c r="J299" s="130">
        <v>28.725218175999998</v>
      </c>
      <c r="K299" s="130">
        <v>27.081218401000001</v>
      </c>
    </row>
    <row r="300" spans="1:11" ht="51.75" x14ac:dyDescent="0.35">
      <c r="A300" s="129" t="s">
        <v>420</v>
      </c>
      <c r="B300" s="129" t="s">
        <v>685</v>
      </c>
      <c r="C300" s="130">
        <v>0.47990116989999998</v>
      </c>
      <c r="D300" s="130">
        <v>1.1085023641</v>
      </c>
      <c r="E300" s="130">
        <v>1.1656711450999999</v>
      </c>
      <c r="F300" s="130">
        <v>1.2290581601999999</v>
      </c>
      <c r="G300" s="130">
        <v>1.3609416328999999</v>
      </c>
      <c r="H300" s="130">
        <v>1.4671248298999999</v>
      </c>
      <c r="I300" s="130">
        <v>1.0960557932999999</v>
      </c>
      <c r="J300" s="130">
        <v>2.0698625731</v>
      </c>
      <c r="K300" s="130">
        <v>1.9996545196</v>
      </c>
    </row>
    <row r="301" spans="1:11" ht="51.75" x14ac:dyDescent="0.35">
      <c r="A301" s="129" t="s">
        <v>421</v>
      </c>
      <c r="B301" s="129" t="s">
        <v>422</v>
      </c>
      <c r="C301" s="130">
        <v>12.743777875999999</v>
      </c>
      <c r="D301" s="130">
        <v>10.961775907</v>
      </c>
      <c r="E301" s="130">
        <v>13.248800620000001</v>
      </c>
      <c r="F301" s="130">
        <v>13.318811287999999</v>
      </c>
      <c r="G301" s="130">
        <v>10.750877620000001</v>
      </c>
      <c r="H301" s="130">
        <v>18.253498732000001</v>
      </c>
      <c r="I301" s="130">
        <v>12.047888086</v>
      </c>
      <c r="J301" s="130" t="s">
        <v>110</v>
      </c>
      <c r="K301" s="130" t="s">
        <v>110</v>
      </c>
    </row>
    <row r="302" spans="1:11" ht="51.75" x14ac:dyDescent="0.35">
      <c r="A302" s="129" t="s">
        <v>423</v>
      </c>
      <c r="B302" s="129" t="s">
        <v>686</v>
      </c>
      <c r="C302" s="130">
        <v>0.64132277110000002</v>
      </c>
      <c r="D302" s="130">
        <v>1.4036826755</v>
      </c>
      <c r="E302" s="130">
        <v>1.4166138276</v>
      </c>
      <c r="F302" s="130">
        <v>1.4146133556</v>
      </c>
      <c r="G302" s="130">
        <v>2.0505058977999999</v>
      </c>
      <c r="H302" s="130">
        <v>2.6553296923</v>
      </c>
      <c r="I302" s="130">
        <v>1.2529052840999999</v>
      </c>
      <c r="J302" s="130" t="s">
        <v>110</v>
      </c>
      <c r="K302" s="130" t="s">
        <v>110</v>
      </c>
    </row>
    <row r="303" spans="1:11" ht="51.75" x14ac:dyDescent="0.35">
      <c r="A303" s="129" t="s">
        <v>424</v>
      </c>
      <c r="B303" s="129" t="s">
        <v>425</v>
      </c>
      <c r="C303" s="130">
        <v>25.463736631</v>
      </c>
      <c r="D303" s="130">
        <v>22.444493687000001</v>
      </c>
      <c r="E303" s="130">
        <v>23.510076821999998</v>
      </c>
      <c r="F303" s="130" t="s">
        <v>110</v>
      </c>
      <c r="G303" s="130">
        <v>25.153589604</v>
      </c>
      <c r="H303" s="130">
        <v>24.423968997999999</v>
      </c>
      <c r="I303" s="130">
        <v>22.018137888999998</v>
      </c>
      <c r="J303" s="130">
        <v>29.351501909</v>
      </c>
      <c r="K303" s="130">
        <v>27.685659989000001</v>
      </c>
    </row>
    <row r="304" spans="1:11" ht="51.75" x14ac:dyDescent="0.35">
      <c r="A304" s="129" t="s">
        <v>426</v>
      </c>
      <c r="B304" s="129" t="s">
        <v>687</v>
      </c>
      <c r="C304" s="130">
        <v>0.88204705979999998</v>
      </c>
      <c r="D304" s="130">
        <v>2.7611496527999999</v>
      </c>
      <c r="E304" s="130">
        <v>5.2112491420999998</v>
      </c>
      <c r="F304" s="130" t="s">
        <v>110</v>
      </c>
      <c r="G304" s="130">
        <v>2.0597863468000002</v>
      </c>
      <c r="H304" s="130">
        <v>1.8891133453</v>
      </c>
      <c r="I304" s="130">
        <v>2.7157466905000001</v>
      </c>
      <c r="J304" s="130">
        <v>2.1491177028999999</v>
      </c>
      <c r="K304" s="130">
        <v>2.0859114288999998</v>
      </c>
    </row>
    <row r="305" spans="1:11" ht="51.75" x14ac:dyDescent="0.35">
      <c r="A305" s="129" t="s">
        <v>427</v>
      </c>
      <c r="B305" s="129" t="s">
        <v>428</v>
      </c>
      <c r="C305" s="130">
        <v>11.759878063</v>
      </c>
      <c r="D305" s="130">
        <v>10.312503904</v>
      </c>
      <c r="E305" s="130">
        <v>9.5830808039999997</v>
      </c>
      <c r="F305" s="130">
        <v>10.396506386</v>
      </c>
      <c r="G305" s="130">
        <v>10.202183322</v>
      </c>
      <c r="H305" s="130">
        <v>18.176739461</v>
      </c>
      <c r="I305" s="130">
        <v>17.176853798</v>
      </c>
      <c r="J305" s="130" t="s">
        <v>110</v>
      </c>
      <c r="K305" s="130" t="s">
        <v>110</v>
      </c>
    </row>
    <row r="306" spans="1:11" ht="51.75" x14ac:dyDescent="0.35">
      <c r="A306" s="129" t="s">
        <v>429</v>
      </c>
      <c r="B306" s="129" t="s">
        <v>688</v>
      </c>
      <c r="C306" s="130">
        <v>1.4423296439</v>
      </c>
      <c r="D306" s="130">
        <v>2.3981770742999999</v>
      </c>
      <c r="E306" s="130">
        <v>3.4139044463000001</v>
      </c>
      <c r="F306" s="130">
        <v>4.0529777041999999</v>
      </c>
      <c r="G306" s="130">
        <v>2.7454866184000002</v>
      </c>
      <c r="H306" s="130">
        <v>6.1843777374000002</v>
      </c>
      <c r="I306" s="130">
        <v>4.7390721115999996</v>
      </c>
      <c r="J306" s="130" t="s">
        <v>110</v>
      </c>
      <c r="K306" s="130" t="s">
        <v>110</v>
      </c>
    </row>
    <row r="307" spans="1:11" ht="51.75" x14ac:dyDescent="0.35">
      <c r="A307" s="129" t="s">
        <v>430</v>
      </c>
      <c r="B307" s="129" t="s">
        <v>431</v>
      </c>
      <c r="C307" s="130">
        <v>12.825606446</v>
      </c>
      <c r="D307" s="130">
        <v>11.57229665</v>
      </c>
      <c r="E307" s="130">
        <v>11.71187173</v>
      </c>
      <c r="F307" s="130">
        <v>13.367285598</v>
      </c>
      <c r="G307" s="130">
        <v>12.020169320000001</v>
      </c>
      <c r="H307" s="130">
        <v>14.372884256000001</v>
      </c>
      <c r="I307" s="130">
        <v>13.342924402</v>
      </c>
      <c r="J307" s="130" t="s">
        <v>110</v>
      </c>
      <c r="K307" s="130" t="s">
        <v>110</v>
      </c>
    </row>
    <row r="308" spans="1:11" ht="51.75" x14ac:dyDescent="0.35">
      <c r="A308" s="129" t="s">
        <v>432</v>
      </c>
      <c r="B308" s="129" t="s">
        <v>689</v>
      </c>
      <c r="C308" s="130">
        <v>1.9071800625999999</v>
      </c>
      <c r="D308" s="130">
        <v>3.7182281614999999</v>
      </c>
      <c r="E308" s="130">
        <v>3.4590562831999998</v>
      </c>
      <c r="F308" s="130">
        <v>5.1406023719</v>
      </c>
      <c r="G308" s="130">
        <v>4.0911102134000004</v>
      </c>
      <c r="H308" s="130">
        <v>6.9004634424000004</v>
      </c>
      <c r="I308" s="130">
        <v>5.0341956104000003</v>
      </c>
      <c r="J308" s="130" t="s">
        <v>110</v>
      </c>
      <c r="K308" s="130" t="s">
        <v>110</v>
      </c>
    </row>
    <row r="309" spans="1:11" ht="69" x14ac:dyDescent="0.35">
      <c r="A309" s="129" t="s">
        <v>433</v>
      </c>
      <c r="B309" s="129" t="s">
        <v>434</v>
      </c>
      <c r="C309" s="130">
        <v>3.0941756332999999</v>
      </c>
      <c r="D309" s="130">
        <v>3.5311729172000001</v>
      </c>
      <c r="E309" s="130">
        <v>1.1995904202000001</v>
      </c>
      <c r="F309" s="130">
        <v>0.77927962640000004</v>
      </c>
      <c r="G309" s="130">
        <v>5.2389468659</v>
      </c>
      <c r="H309" s="130">
        <v>3.8461180862000002</v>
      </c>
      <c r="I309" s="130">
        <v>2.0492418794999998</v>
      </c>
      <c r="J309" s="130">
        <v>5.6366180636000003</v>
      </c>
      <c r="K309" s="130">
        <v>5.1772817857</v>
      </c>
    </row>
    <row r="310" spans="1:11" ht="69" x14ac:dyDescent="0.35">
      <c r="A310" s="129" t="s">
        <v>435</v>
      </c>
      <c r="B310" s="129" t="s">
        <v>690</v>
      </c>
      <c r="C310" s="130">
        <v>0.27099060930000002</v>
      </c>
      <c r="D310" s="130">
        <v>0.69896846830000003</v>
      </c>
      <c r="E310" s="130">
        <v>0.43903225029999998</v>
      </c>
      <c r="F310" s="130">
        <v>0.37825827070000001</v>
      </c>
      <c r="G310" s="130">
        <v>0.99059520079999996</v>
      </c>
      <c r="H310" s="130">
        <v>0.91468650259999995</v>
      </c>
      <c r="I310" s="130">
        <v>0.71703824969999996</v>
      </c>
      <c r="J310" s="130">
        <v>1.1089914702000001</v>
      </c>
      <c r="K310" s="130">
        <v>1.1360596413999999</v>
      </c>
    </row>
    <row r="311" spans="1:11" ht="86.25" x14ac:dyDescent="0.35">
      <c r="A311" s="129" t="s">
        <v>436</v>
      </c>
      <c r="B311" s="129" t="s">
        <v>437</v>
      </c>
      <c r="C311" s="130">
        <v>0.66408738889999996</v>
      </c>
      <c r="D311" s="130" t="s">
        <v>110</v>
      </c>
      <c r="E311" s="130" t="s">
        <v>110</v>
      </c>
      <c r="F311" s="130" t="s">
        <v>110</v>
      </c>
      <c r="G311" s="130" t="s">
        <v>110</v>
      </c>
      <c r="H311" s="130" t="s">
        <v>110</v>
      </c>
      <c r="I311" s="130" t="s">
        <v>110</v>
      </c>
      <c r="J311" s="130" t="s">
        <v>110</v>
      </c>
      <c r="K311" s="130" t="s">
        <v>110</v>
      </c>
    </row>
    <row r="312" spans="1:11" ht="69" x14ac:dyDescent="0.35">
      <c r="A312" s="129" t="s">
        <v>438</v>
      </c>
      <c r="B312" s="129" t="s">
        <v>691</v>
      </c>
      <c r="C312" s="130">
        <v>0.21685632909999999</v>
      </c>
      <c r="D312" s="130" t="s">
        <v>110</v>
      </c>
      <c r="E312" s="130" t="s">
        <v>110</v>
      </c>
      <c r="F312" s="130" t="s">
        <v>110</v>
      </c>
      <c r="G312" s="130" t="s">
        <v>110</v>
      </c>
      <c r="H312" s="130" t="s">
        <v>110</v>
      </c>
      <c r="I312" s="130" t="s">
        <v>110</v>
      </c>
      <c r="J312" s="130" t="s">
        <v>110</v>
      </c>
      <c r="K312" s="130" t="s">
        <v>110</v>
      </c>
    </row>
    <row r="313" spans="1:11" ht="86.25" x14ac:dyDescent="0.35">
      <c r="A313" s="129" t="s">
        <v>439</v>
      </c>
      <c r="B313" s="129" t="s">
        <v>440</v>
      </c>
      <c r="C313" s="130">
        <v>4.5588235293999997</v>
      </c>
      <c r="D313" s="130">
        <v>4.1228983188999999</v>
      </c>
      <c r="E313" s="130" t="s">
        <v>110</v>
      </c>
      <c r="F313" s="130" t="s">
        <v>110</v>
      </c>
      <c r="G313" s="130">
        <v>3.1214757743999999</v>
      </c>
      <c r="H313" s="130">
        <v>3.8282031431000001</v>
      </c>
      <c r="I313" s="130">
        <v>6.1087662591000003</v>
      </c>
      <c r="J313" s="130">
        <v>5.8525762728000004</v>
      </c>
      <c r="K313" s="130">
        <v>5.2075754195000004</v>
      </c>
    </row>
    <row r="314" spans="1:11" ht="69" x14ac:dyDescent="0.35">
      <c r="A314" s="129" t="s">
        <v>441</v>
      </c>
      <c r="B314" s="129" t="s">
        <v>692</v>
      </c>
      <c r="C314" s="130">
        <v>0.52669534520000005</v>
      </c>
      <c r="D314" s="130">
        <v>1.565487442</v>
      </c>
      <c r="E314" s="130" t="s">
        <v>110</v>
      </c>
      <c r="F314" s="130" t="s">
        <v>110</v>
      </c>
      <c r="G314" s="130">
        <v>0.85271456639999998</v>
      </c>
      <c r="H314" s="130">
        <v>0.96831334719999995</v>
      </c>
      <c r="I314" s="130">
        <v>2.8061521492999999</v>
      </c>
      <c r="J314" s="130">
        <v>1.1376278465</v>
      </c>
      <c r="K314" s="130">
        <v>1.1827389999</v>
      </c>
    </row>
    <row r="315" spans="1:11" ht="86.25" x14ac:dyDescent="0.35">
      <c r="A315" s="129" t="s">
        <v>442</v>
      </c>
      <c r="B315" s="129" t="s">
        <v>443</v>
      </c>
      <c r="C315" s="130">
        <v>10.256184781</v>
      </c>
      <c r="D315" s="130">
        <v>11.787273421</v>
      </c>
      <c r="E315" s="130">
        <v>8.2558102646999991</v>
      </c>
      <c r="F315" s="130" t="s">
        <v>110</v>
      </c>
      <c r="G315" s="130">
        <v>17.359774836</v>
      </c>
      <c r="H315" s="130" t="s">
        <v>110</v>
      </c>
      <c r="I315" s="130" t="s">
        <v>110</v>
      </c>
      <c r="J315" s="130" t="s">
        <v>110</v>
      </c>
      <c r="K315" s="130" t="s">
        <v>110</v>
      </c>
    </row>
    <row r="316" spans="1:11" ht="69" x14ac:dyDescent="0.35">
      <c r="A316" s="129" t="s">
        <v>444</v>
      </c>
      <c r="B316" s="129" t="s">
        <v>693</v>
      </c>
      <c r="C316" s="130">
        <v>1.701386201</v>
      </c>
      <c r="D316" s="130">
        <v>2.7766546469</v>
      </c>
      <c r="E316" s="130">
        <v>3.8945147412000001</v>
      </c>
      <c r="F316" s="130" t="s">
        <v>110</v>
      </c>
      <c r="G316" s="130">
        <v>4.2877697538000001</v>
      </c>
      <c r="H316" s="130" t="s">
        <v>110</v>
      </c>
      <c r="I316" s="130" t="s">
        <v>110</v>
      </c>
      <c r="J316" s="130" t="s">
        <v>110</v>
      </c>
      <c r="K316" s="130" t="s">
        <v>110</v>
      </c>
    </row>
    <row r="317" spans="1:11" ht="86.25" x14ac:dyDescent="0.35">
      <c r="A317" s="129" t="s">
        <v>445</v>
      </c>
      <c r="B317" s="129" t="s">
        <v>446</v>
      </c>
      <c r="C317" s="130">
        <v>6.0015108698999997</v>
      </c>
      <c r="D317" s="130">
        <v>8.4482937711999995</v>
      </c>
      <c r="E317" s="130" t="s">
        <v>110</v>
      </c>
      <c r="F317" s="130" t="s">
        <v>110</v>
      </c>
      <c r="G317" s="130">
        <v>12.066308772999999</v>
      </c>
      <c r="H317" s="130" t="s">
        <v>110</v>
      </c>
      <c r="I317" s="130" t="s">
        <v>110</v>
      </c>
      <c r="J317" s="130" t="s">
        <v>110</v>
      </c>
      <c r="K317" s="130" t="s">
        <v>110</v>
      </c>
    </row>
    <row r="318" spans="1:11" ht="69" x14ac:dyDescent="0.35">
      <c r="A318" s="129" t="s">
        <v>447</v>
      </c>
      <c r="B318" s="129" t="s">
        <v>694</v>
      </c>
      <c r="C318" s="130">
        <v>2.0397012902</v>
      </c>
      <c r="D318" s="130">
        <v>3.9125826607</v>
      </c>
      <c r="E318" s="130" t="s">
        <v>110</v>
      </c>
      <c r="F318" s="130" t="s">
        <v>110</v>
      </c>
      <c r="G318" s="130">
        <v>4.3586391599000001</v>
      </c>
      <c r="H318" s="130" t="s">
        <v>110</v>
      </c>
      <c r="I318" s="130" t="s">
        <v>110</v>
      </c>
      <c r="J318" s="130" t="s">
        <v>110</v>
      </c>
      <c r="K318" s="130" t="s">
        <v>110</v>
      </c>
    </row>
    <row r="319" spans="1:11" ht="69" x14ac:dyDescent="0.35">
      <c r="A319" s="129" t="s">
        <v>448</v>
      </c>
      <c r="B319" s="129" t="s">
        <v>449</v>
      </c>
      <c r="C319" s="130">
        <v>3.8927319710999999</v>
      </c>
      <c r="D319" s="130">
        <v>2.8512366494000001</v>
      </c>
      <c r="E319" s="130">
        <v>1.0475352742999999</v>
      </c>
      <c r="F319" s="130">
        <v>0.60392875859999995</v>
      </c>
      <c r="G319" s="130">
        <v>5.9423666408000004</v>
      </c>
      <c r="H319" s="130">
        <v>6.3512727488999996</v>
      </c>
      <c r="I319" s="130">
        <v>1.9469718548999999</v>
      </c>
      <c r="J319" s="130">
        <v>9.5036295051999993</v>
      </c>
      <c r="K319" s="130">
        <v>9.3478351922999998</v>
      </c>
    </row>
    <row r="320" spans="1:11" ht="69" x14ac:dyDescent="0.35">
      <c r="A320" s="129" t="s">
        <v>450</v>
      </c>
      <c r="B320" s="129" t="s">
        <v>695</v>
      </c>
      <c r="C320" s="130">
        <v>0.25313124920000002</v>
      </c>
      <c r="D320" s="130">
        <v>0.56978399859999995</v>
      </c>
      <c r="E320" s="130">
        <v>0.36843284609999999</v>
      </c>
      <c r="F320" s="130">
        <v>0.27186221739999999</v>
      </c>
      <c r="G320" s="130">
        <v>0.90055145410000004</v>
      </c>
      <c r="H320" s="130">
        <v>0.93555418710000005</v>
      </c>
      <c r="I320" s="130">
        <v>0.4168453063</v>
      </c>
      <c r="J320" s="130">
        <v>1.4097673225</v>
      </c>
      <c r="K320" s="130">
        <v>1.3432081471999999</v>
      </c>
    </row>
    <row r="321" spans="1:11" ht="69" x14ac:dyDescent="0.35">
      <c r="A321" s="129" t="s">
        <v>451</v>
      </c>
      <c r="B321" s="129" t="s">
        <v>452</v>
      </c>
      <c r="C321" s="130">
        <v>0.52089149300000004</v>
      </c>
      <c r="D321" s="130" t="s">
        <v>110</v>
      </c>
      <c r="E321" s="130" t="s">
        <v>110</v>
      </c>
      <c r="F321" s="130" t="s">
        <v>110</v>
      </c>
      <c r="G321" s="130" t="s">
        <v>110</v>
      </c>
      <c r="H321" s="130" t="s">
        <v>110</v>
      </c>
      <c r="I321" s="130" t="s">
        <v>110</v>
      </c>
      <c r="J321" s="130" t="s">
        <v>110</v>
      </c>
      <c r="K321" s="130" t="s">
        <v>110</v>
      </c>
    </row>
    <row r="322" spans="1:11" ht="69" x14ac:dyDescent="0.35">
      <c r="A322" s="129" t="s">
        <v>453</v>
      </c>
      <c r="B322" s="129" t="s">
        <v>696</v>
      </c>
      <c r="C322" s="130">
        <v>0.18002399050000001</v>
      </c>
      <c r="D322" s="130" t="s">
        <v>110</v>
      </c>
      <c r="E322" s="130" t="s">
        <v>110</v>
      </c>
      <c r="F322" s="130" t="s">
        <v>110</v>
      </c>
      <c r="G322" s="130" t="s">
        <v>110</v>
      </c>
      <c r="H322" s="130" t="s">
        <v>110</v>
      </c>
      <c r="I322" s="130" t="s">
        <v>110</v>
      </c>
      <c r="J322" s="130" t="s">
        <v>110</v>
      </c>
      <c r="K322" s="130" t="s">
        <v>110</v>
      </c>
    </row>
    <row r="323" spans="1:11" ht="69" x14ac:dyDescent="0.35">
      <c r="A323" s="129" t="s">
        <v>454</v>
      </c>
      <c r="B323" s="129" t="s">
        <v>455</v>
      </c>
      <c r="C323" s="130">
        <v>8.7115641710999991</v>
      </c>
      <c r="D323" s="130">
        <v>8.6293249893000006</v>
      </c>
      <c r="E323" s="130" t="s">
        <v>110</v>
      </c>
      <c r="F323" s="130" t="s">
        <v>110</v>
      </c>
      <c r="G323" s="130">
        <v>8.6737951287000001</v>
      </c>
      <c r="H323" s="130">
        <v>8.9222593688000007</v>
      </c>
      <c r="I323" s="130">
        <v>6.0457123111</v>
      </c>
      <c r="J323" s="130">
        <v>9.9519887548000003</v>
      </c>
      <c r="K323" s="130">
        <v>9.8152617655000007</v>
      </c>
    </row>
    <row r="324" spans="1:11" ht="69" x14ac:dyDescent="0.35">
      <c r="A324" s="129" t="s">
        <v>456</v>
      </c>
      <c r="B324" s="129" t="s">
        <v>697</v>
      </c>
      <c r="C324" s="130">
        <v>0.62020624560000004</v>
      </c>
      <c r="D324" s="130">
        <v>2.2119440250000002</v>
      </c>
      <c r="E324" s="130" t="s">
        <v>110</v>
      </c>
      <c r="F324" s="130" t="s">
        <v>110</v>
      </c>
      <c r="G324" s="130">
        <v>1.4381595181</v>
      </c>
      <c r="H324" s="130">
        <v>1.3926429742999999</v>
      </c>
      <c r="I324" s="130">
        <v>1.5323151222</v>
      </c>
      <c r="J324" s="130">
        <v>1.5098876728999999</v>
      </c>
      <c r="K324" s="130">
        <v>1.4162745537999999</v>
      </c>
    </row>
    <row r="325" spans="1:11" ht="69" x14ac:dyDescent="0.35">
      <c r="A325" s="129" t="s">
        <v>457</v>
      </c>
      <c r="B325" s="129" t="s">
        <v>458</v>
      </c>
      <c r="C325" s="130">
        <v>3.7196623285000001</v>
      </c>
      <c r="D325" s="130">
        <v>3.4582631197000002</v>
      </c>
      <c r="E325" s="130" t="s">
        <v>110</v>
      </c>
      <c r="F325" s="130" t="s">
        <v>110</v>
      </c>
      <c r="G325" s="130">
        <v>6.2034223636999997</v>
      </c>
      <c r="H325" s="130" t="s">
        <v>110</v>
      </c>
      <c r="I325" s="130" t="s">
        <v>110</v>
      </c>
      <c r="J325" s="130" t="s">
        <v>110</v>
      </c>
      <c r="K325" s="130" t="s">
        <v>110</v>
      </c>
    </row>
    <row r="326" spans="1:11" ht="69" x14ac:dyDescent="0.35">
      <c r="A326" s="129" t="s">
        <v>459</v>
      </c>
      <c r="B326" s="129" t="s">
        <v>698</v>
      </c>
      <c r="C326" s="130">
        <v>1.0290353860000001</v>
      </c>
      <c r="D326" s="130">
        <v>1.5905359207</v>
      </c>
      <c r="E326" s="130" t="s">
        <v>110</v>
      </c>
      <c r="F326" s="130" t="s">
        <v>110</v>
      </c>
      <c r="G326" s="130">
        <v>2.3128396934</v>
      </c>
      <c r="H326" s="130" t="s">
        <v>110</v>
      </c>
      <c r="I326" s="130" t="s">
        <v>110</v>
      </c>
      <c r="J326" s="130" t="s">
        <v>110</v>
      </c>
      <c r="K326" s="130" t="s">
        <v>110</v>
      </c>
    </row>
    <row r="327" spans="1:11" ht="69" x14ac:dyDescent="0.35">
      <c r="A327" s="129" t="s">
        <v>460</v>
      </c>
      <c r="B327" s="129" t="s">
        <v>461</v>
      </c>
      <c r="C327" s="130" t="s">
        <v>110</v>
      </c>
      <c r="D327" s="130" t="s">
        <v>110</v>
      </c>
      <c r="E327" s="130" t="s">
        <v>110</v>
      </c>
      <c r="F327" s="130" t="s">
        <v>110</v>
      </c>
      <c r="G327" s="130" t="s">
        <v>110</v>
      </c>
      <c r="H327" s="130" t="s">
        <v>110</v>
      </c>
      <c r="I327" s="130" t="s">
        <v>110</v>
      </c>
      <c r="J327" s="130" t="s">
        <v>110</v>
      </c>
      <c r="K327" s="130" t="s">
        <v>110</v>
      </c>
    </row>
    <row r="328" spans="1:11" ht="69" x14ac:dyDescent="0.35">
      <c r="A328" s="129" t="s">
        <v>462</v>
      </c>
      <c r="B328" s="129" t="s">
        <v>699</v>
      </c>
      <c r="C328" s="130" t="s">
        <v>110</v>
      </c>
      <c r="D328" s="130" t="s">
        <v>110</v>
      </c>
      <c r="E328" s="130" t="s">
        <v>110</v>
      </c>
      <c r="F328" s="130" t="s">
        <v>110</v>
      </c>
      <c r="G328" s="130" t="s">
        <v>110</v>
      </c>
      <c r="H328" s="130" t="s">
        <v>110</v>
      </c>
      <c r="I328" s="130" t="s">
        <v>110</v>
      </c>
      <c r="J328" s="130" t="s">
        <v>110</v>
      </c>
      <c r="K328" s="130" t="s">
        <v>110</v>
      </c>
    </row>
    <row r="329" spans="1:11" ht="34.5" x14ac:dyDescent="0.35">
      <c r="A329" s="129" t="s">
        <v>463</v>
      </c>
      <c r="B329" s="129" t="s">
        <v>464</v>
      </c>
      <c r="C329" s="130">
        <v>41.582558943999999</v>
      </c>
      <c r="D329" s="130">
        <v>34.591528152000002</v>
      </c>
      <c r="E329" s="130">
        <v>35.466432173000001</v>
      </c>
      <c r="F329" s="130">
        <v>52.147925471999997</v>
      </c>
      <c r="G329" s="130">
        <v>58.993255681999997</v>
      </c>
      <c r="H329" s="130">
        <v>46.777741656000003</v>
      </c>
      <c r="I329" s="130">
        <v>42.784830163999999</v>
      </c>
      <c r="J329" s="130">
        <v>38.899124334</v>
      </c>
      <c r="K329" s="130">
        <v>20.903756077000001</v>
      </c>
    </row>
    <row r="330" spans="1:11" ht="34.5" x14ac:dyDescent="0.35">
      <c r="A330" s="129" t="s">
        <v>465</v>
      </c>
      <c r="B330" s="129" t="s">
        <v>700</v>
      </c>
      <c r="C330" s="130">
        <v>0.49115288470000001</v>
      </c>
      <c r="D330" s="130">
        <v>1.4808949508</v>
      </c>
      <c r="E330" s="130">
        <v>1.4774262428</v>
      </c>
      <c r="F330" s="130">
        <v>1.2918297299999999</v>
      </c>
      <c r="G330" s="130">
        <v>1.4888579743000001</v>
      </c>
      <c r="H330" s="130">
        <v>1.3512170789</v>
      </c>
      <c r="I330" s="130">
        <v>1.2043089791999999</v>
      </c>
      <c r="J330" s="130">
        <v>1.4879059927</v>
      </c>
      <c r="K330" s="130">
        <v>1.2192457297999999</v>
      </c>
    </row>
    <row r="331" spans="1:11" ht="34.5" x14ac:dyDescent="0.35">
      <c r="A331" s="129" t="s">
        <v>466</v>
      </c>
      <c r="B331" s="129" t="s">
        <v>467</v>
      </c>
      <c r="C331" s="130">
        <v>49.039531398000001</v>
      </c>
      <c r="D331" s="130">
        <v>39.472959672999998</v>
      </c>
      <c r="E331" s="130">
        <v>40.009498084999997</v>
      </c>
      <c r="F331" s="130">
        <v>56.639573534</v>
      </c>
      <c r="G331" s="130">
        <v>75.393655534000004</v>
      </c>
      <c r="H331" s="130">
        <v>54.067736375000003</v>
      </c>
      <c r="I331" s="130">
        <v>49.412249170000003</v>
      </c>
      <c r="J331" s="130">
        <v>66.273636710999995</v>
      </c>
      <c r="K331" s="130" t="s">
        <v>110</v>
      </c>
    </row>
    <row r="332" spans="1:11" ht="34.5" x14ac:dyDescent="0.35">
      <c r="A332" s="129" t="s">
        <v>468</v>
      </c>
      <c r="B332" s="129" t="s">
        <v>701</v>
      </c>
      <c r="C332" s="130">
        <v>0.77747023689999994</v>
      </c>
      <c r="D332" s="130">
        <v>2.1410136963999999</v>
      </c>
      <c r="E332" s="130">
        <v>1.7392541304</v>
      </c>
      <c r="F332" s="130">
        <v>1.3429037484999999</v>
      </c>
      <c r="G332" s="130">
        <v>2.2427831616999998</v>
      </c>
      <c r="H332" s="130">
        <v>3.5194224197000001</v>
      </c>
      <c r="I332" s="130">
        <v>1.6656999996999999</v>
      </c>
      <c r="J332" s="130">
        <v>9.2630641779000005</v>
      </c>
      <c r="K332" s="130" t="s">
        <v>110</v>
      </c>
    </row>
    <row r="333" spans="1:11" ht="34.5" x14ac:dyDescent="0.35">
      <c r="A333" s="129" t="s">
        <v>469</v>
      </c>
      <c r="B333" s="129" t="s">
        <v>470</v>
      </c>
      <c r="C333" s="130">
        <v>37.657441937999998</v>
      </c>
      <c r="D333" s="130">
        <v>34.340711990999999</v>
      </c>
      <c r="E333" s="130">
        <v>18.481516946999999</v>
      </c>
      <c r="F333" s="130">
        <v>33.555905107000001</v>
      </c>
      <c r="G333" s="130">
        <v>58.349083823999997</v>
      </c>
      <c r="H333" s="130">
        <v>46.216393179999997</v>
      </c>
      <c r="I333" s="130">
        <v>33.075614655999999</v>
      </c>
      <c r="J333" s="130">
        <v>38.218019263999999</v>
      </c>
      <c r="K333" s="130">
        <v>21.301909253000002</v>
      </c>
    </row>
    <row r="334" spans="1:11" ht="34.5" x14ac:dyDescent="0.35">
      <c r="A334" s="129" t="s">
        <v>471</v>
      </c>
      <c r="B334" s="129" t="s">
        <v>702</v>
      </c>
      <c r="C334" s="130">
        <v>0.72329194919999995</v>
      </c>
      <c r="D334" s="130">
        <v>2.6422226295</v>
      </c>
      <c r="E334" s="130">
        <v>5.0086071451</v>
      </c>
      <c r="F334" s="130">
        <v>9.5614717529999993</v>
      </c>
      <c r="G334" s="130">
        <v>1.8876210077</v>
      </c>
      <c r="H334" s="130">
        <v>1.608451769</v>
      </c>
      <c r="I334" s="130">
        <v>2.2376373747999998</v>
      </c>
      <c r="J334" s="130">
        <v>1.5701785293999999</v>
      </c>
      <c r="K334" s="130">
        <v>1.2909913059</v>
      </c>
    </row>
    <row r="335" spans="1:11" ht="34.5" x14ac:dyDescent="0.35">
      <c r="A335" s="129" t="s">
        <v>473</v>
      </c>
      <c r="B335" s="129" t="s">
        <v>474</v>
      </c>
      <c r="C335" s="130">
        <v>30.393655646999999</v>
      </c>
      <c r="D335" s="130">
        <v>21.517149545999999</v>
      </c>
      <c r="E335" s="130">
        <v>20.800679274</v>
      </c>
      <c r="F335" s="130">
        <v>45.241939174999999</v>
      </c>
      <c r="G335" s="130">
        <v>33.573751696000002</v>
      </c>
      <c r="H335" s="130">
        <v>33.127867590000001</v>
      </c>
      <c r="I335" s="130">
        <v>40.831157234000003</v>
      </c>
      <c r="J335" s="130">
        <v>45.389346005</v>
      </c>
      <c r="K335" s="130" t="s">
        <v>110</v>
      </c>
    </row>
    <row r="336" spans="1:11" ht="34.5" x14ac:dyDescent="0.35">
      <c r="A336" s="129" t="s">
        <v>475</v>
      </c>
      <c r="B336" s="129" t="s">
        <v>704</v>
      </c>
      <c r="C336" s="130">
        <v>2.0257207923</v>
      </c>
      <c r="D336" s="130">
        <v>3.5219348121</v>
      </c>
      <c r="E336" s="130">
        <v>4.9433710176999996</v>
      </c>
      <c r="F336" s="130">
        <v>5.0922366487000001</v>
      </c>
      <c r="G336" s="130">
        <v>4.5895042725000001</v>
      </c>
      <c r="H336" s="130">
        <v>6.9771487825999996</v>
      </c>
      <c r="I336" s="130">
        <v>5.8812793036000004</v>
      </c>
      <c r="J336" s="130">
        <v>14.490660330000001</v>
      </c>
      <c r="K336" s="130" t="s">
        <v>110</v>
      </c>
    </row>
    <row r="337" spans="1:11" ht="34.5" x14ac:dyDescent="0.35">
      <c r="A337" s="129" t="s">
        <v>477</v>
      </c>
      <c r="B337" s="129" t="s">
        <v>478</v>
      </c>
      <c r="C337" s="130">
        <v>31.246539756000001</v>
      </c>
      <c r="D337" s="130">
        <v>25.406023371</v>
      </c>
      <c r="E337" s="130">
        <v>29.810790430000001</v>
      </c>
      <c r="F337" s="130">
        <v>25.844617207999999</v>
      </c>
      <c r="G337" s="130">
        <v>37.868099561000001</v>
      </c>
      <c r="H337" s="130">
        <v>37.273352868000003</v>
      </c>
      <c r="I337" s="130">
        <v>37.685492279000002</v>
      </c>
      <c r="J337" s="130">
        <v>34.480219503000001</v>
      </c>
      <c r="K337" s="130" t="s">
        <v>110</v>
      </c>
    </row>
    <row r="338" spans="1:11" ht="34.5" x14ac:dyDescent="0.35">
      <c r="A338" s="129" t="s">
        <v>479</v>
      </c>
      <c r="B338" s="129" t="s">
        <v>706</v>
      </c>
      <c r="C338" s="130">
        <v>2.2228598157000001</v>
      </c>
      <c r="D338" s="130">
        <v>4.705429037</v>
      </c>
      <c r="E338" s="130">
        <v>4.7808814215000002</v>
      </c>
      <c r="F338" s="130">
        <v>4.7906856860999998</v>
      </c>
      <c r="G338" s="130">
        <v>5.0305931399999997</v>
      </c>
      <c r="H338" s="130">
        <v>7.6325371306000003</v>
      </c>
      <c r="I338" s="130">
        <v>6.4660461442999999</v>
      </c>
      <c r="J338" s="130">
        <v>16.080174505999999</v>
      </c>
      <c r="K338" s="130" t="s">
        <v>110</v>
      </c>
    </row>
    <row r="339" spans="1:11" ht="51.75" x14ac:dyDescent="0.35">
      <c r="A339" s="129" t="s">
        <v>472</v>
      </c>
      <c r="B339" s="129" t="s">
        <v>703</v>
      </c>
      <c r="C339" s="130">
        <v>14070.197528000001</v>
      </c>
      <c r="D339" s="130">
        <v>1411.86428</v>
      </c>
      <c r="E339" s="130">
        <v>1001.758108</v>
      </c>
      <c r="F339" s="130">
        <v>323.57530838000002</v>
      </c>
      <c r="G339" s="130" t="s">
        <v>852</v>
      </c>
      <c r="H339" s="130">
        <v>658.65729933</v>
      </c>
      <c r="I339" s="130">
        <v>2154.6539256000001</v>
      </c>
      <c r="J339" s="130">
        <v>2841.9606245</v>
      </c>
      <c r="K339" s="130">
        <v>7426.1548524999998</v>
      </c>
    </row>
    <row r="340" spans="1:11" ht="51.75" x14ac:dyDescent="0.35">
      <c r="A340" s="129" t="s">
        <v>476</v>
      </c>
      <c r="B340" s="129" t="s">
        <v>705</v>
      </c>
      <c r="C340" s="130">
        <v>3902.9547121999999</v>
      </c>
      <c r="D340" s="130">
        <v>1554.8739141999999</v>
      </c>
      <c r="E340" s="130">
        <v>1046.0324449</v>
      </c>
      <c r="F340" s="130">
        <v>115.45292379</v>
      </c>
      <c r="G340" s="130">
        <v>617.59425103000001</v>
      </c>
      <c r="H340" s="130">
        <v>270.43860477999999</v>
      </c>
      <c r="I340" s="130">
        <v>144.48365784000001</v>
      </c>
      <c r="J340" s="130">
        <v>27.101348348999998</v>
      </c>
      <c r="K340" s="130" t="s">
        <v>110</v>
      </c>
    </row>
    <row r="341" spans="1:11" ht="51.75" x14ac:dyDescent="0.35">
      <c r="A341" s="129" t="s">
        <v>480</v>
      </c>
      <c r="B341" s="129" t="s">
        <v>707</v>
      </c>
      <c r="C341" s="130">
        <v>4177.9723676000003</v>
      </c>
      <c r="D341" s="130">
        <v>911.24149632000001</v>
      </c>
      <c r="E341" s="130">
        <v>1070.5607179000001</v>
      </c>
      <c r="F341" s="130">
        <v>875.44231625999998</v>
      </c>
      <c r="G341" s="130">
        <v>400.12626870999998</v>
      </c>
      <c r="H341" s="130">
        <v>264.63425180000002</v>
      </c>
      <c r="I341" s="130">
        <v>350.57771295999999</v>
      </c>
      <c r="J341" s="130">
        <v>123.71958318</v>
      </c>
      <c r="K341" s="130" t="s">
        <v>110</v>
      </c>
    </row>
  </sheetData>
  <pageMargins left="0.7" right="0.7" top="0.75" bottom="0.75" header="0.3" footer="0.3"/>
  <pageSetup orientation="landscape" r:id="rId1"/>
  <headerFooter>
    <oddHeader>&amp;LTabulations and analysis by NeighborhoodInfo DC at the Urban Institute.&amp;RNovember 18, 2016</oddHeader>
    <oddFooter xml:space="preserve">&amp;RACS 2010-14, Page &amp;P of &amp;N </oddFooter>
  </headerFooter>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85" zoomScaleNormal="85" zoomScaleSheetLayoutView="100" workbookViewId="0"/>
  </sheetViews>
  <sheetFormatPr defaultColWidth="8.75" defaultRowHeight="17.25" x14ac:dyDescent="0.35"/>
  <cols>
    <col min="1" max="1" width="31.75" customWidth="1"/>
    <col min="2" max="2" width="25.625" style="55" customWidth="1"/>
    <col min="3" max="11" width="7.375" customWidth="1"/>
  </cols>
  <sheetData>
    <row r="1" spans="1:11" ht="35.25" customHeight="1" x14ac:dyDescent="0.5">
      <c r="A1" s="109" t="s">
        <v>708</v>
      </c>
      <c r="B1" s="110" t="s">
        <v>848</v>
      </c>
      <c r="C1" s="109" t="s">
        <v>482</v>
      </c>
      <c r="D1" s="109" t="s">
        <v>483</v>
      </c>
      <c r="E1" s="109" t="s">
        <v>484</v>
      </c>
      <c r="F1" s="109" t="s">
        <v>849</v>
      </c>
      <c r="G1" s="109" t="s">
        <v>486</v>
      </c>
      <c r="H1" s="109" t="s">
        <v>850</v>
      </c>
      <c r="I1" s="109" t="s">
        <v>851</v>
      </c>
      <c r="J1" s="109" t="s">
        <v>489</v>
      </c>
      <c r="K1" s="109" t="s">
        <v>490</v>
      </c>
    </row>
    <row r="2" spans="1:11" ht="16.5" x14ac:dyDescent="0.5">
      <c r="A2" t="s">
        <v>709</v>
      </c>
      <c r="B2" s="55" t="s">
        <v>710</v>
      </c>
      <c r="C2">
        <v>9289</v>
      </c>
      <c r="D2">
        <v>1169.3019179</v>
      </c>
      <c r="E2">
        <v>609.20050650999997</v>
      </c>
      <c r="F2">
        <v>838.33892972000001</v>
      </c>
      <c r="G2">
        <v>1434.4507653000001</v>
      </c>
      <c r="H2">
        <v>1086.3806058</v>
      </c>
      <c r="I2">
        <v>1251.4430677</v>
      </c>
      <c r="J2">
        <v>1216.6934808999999</v>
      </c>
      <c r="K2">
        <v>1683.1907262</v>
      </c>
    </row>
    <row r="3" spans="1:11" ht="33" x14ac:dyDescent="0.5">
      <c r="A3" t="s">
        <v>711</v>
      </c>
      <c r="B3" s="55" t="s">
        <v>712</v>
      </c>
      <c r="C3">
        <v>93.702228442000006</v>
      </c>
      <c r="D3">
        <v>83.045788569999999</v>
      </c>
      <c r="E3">
        <v>94.221351458000001</v>
      </c>
      <c r="F3">
        <v>98.329089077000006</v>
      </c>
      <c r="G3">
        <v>86.431274422000001</v>
      </c>
      <c r="H3">
        <v>94.390585685000005</v>
      </c>
      <c r="I3">
        <v>97.605390146999994</v>
      </c>
      <c r="J3">
        <v>97.616558978</v>
      </c>
      <c r="K3">
        <v>98.633547604</v>
      </c>
    </row>
    <row r="4" spans="1:11" ht="33" x14ac:dyDescent="0.5">
      <c r="A4" t="s">
        <v>713</v>
      </c>
      <c r="B4" s="55" t="s">
        <v>714</v>
      </c>
      <c r="C4">
        <v>29.997702206</v>
      </c>
      <c r="D4">
        <v>39.545448757000003</v>
      </c>
      <c r="E4">
        <v>63.050012326000001</v>
      </c>
      <c r="F4">
        <v>80.339663426000001</v>
      </c>
      <c r="G4">
        <v>23.040342497000001</v>
      </c>
      <c r="H4">
        <v>15.293415551000001</v>
      </c>
      <c r="I4">
        <v>52.177970420999998</v>
      </c>
      <c r="J4">
        <v>2.3573345942000001</v>
      </c>
      <c r="K4">
        <v>5.7222341086000004</v>
      </c>
    </row>
    <row r="5" spans="1:11" ht="33" x14ac:dyDescent="0.5">
      <c r="A5" t="s">
        <v>715</v>
      </c>
      <c r="B5" s="55" t="s">
        <v>716</v>
      </c>
      <c r="C5">
        <v>4.3313419118000001</v>
      </c>
      <c r="D5">
        <v>5.4005247481999996</v>
      </c>
      <c r="E5">
        <v>13.637059811</v>
      </c>
      <c r="F5">
        <v>9.4070496654000006</v>
      </c>
      <c r="G5">
        <v>2.9923321282000002</v>
      </c>
      <c r="H5">
        <v>1.9738398493</v>
      </c>
      <c r="I5">
        <v>7.3187898579999997</v>
      </c>
      <c r="J5">
        <v>0.59254866039999998</v>
      </c>
      <c r="K5">
        <v>0.90119192790000002</v>
      </c>
    </row>
    <row r="6" spans="1:11" ht="33" x14ac:dyDescent="0.5">
      <c r="A6" t="s">
        <v>717</v>
      </c>
      <c r="B6" s="55" t="s">
        <v>718</v>
      </c>
      <c r="C6">
        <v>54.963235294</v>
      </c>
      <c r="D6">
        <v>27.500553497999999</v>
      </c>
      <c r="E6">
        <v>11.773240675</v>
      </c>
      <c r="F6">
        <v>3.4714122298999999</v>
      </c>
      <c r="G6">
        <v>48.074035228</v>
      </c>
      <c r="H6">
        <v>73.688917447999998</v>
      </c>
      <c r="I6">
        <v>35.791894480000003</v>
      </c>
      <c r="J6">
        <v>94.350847068999997</v>
      </c>
      <c r="K6">
        <v>91.032083717999996</v>
      </c>
    </row>
    <row r="7" spans="1:11" ht="33" x14ac:dyDescent="0.5">
      <c r="A7" t="s">
        <v>719</v>
      </c>
      <c r="B7" s="55" t="s">
        <v>720</v>
      </c>
      <c r="C7">
        <v>10.409007353</v>
      </c>
      <c r="D7">
        <v>27.244530978</v>
      </c>
      <c r="E7">
        <v>11.129333901000001</v>
      </c>
      <c r="F7">
        <v>6.4169852552000002</v>
      </c>
      <c r="G7">
        <v>25.438650375000002</v>
      </c>
      <c r="H7">
        <v>8.7512701008999993</v>
      </c>
      <c r="I7">
        <v>4.4657407203000004</v>
      </c>
      <c r="J7">
        <v>2.4450588433</v>
      </c>
      <c r="K7">
        <v>2.1649474757</v>
      </c>
    </row>
    <row r="8" spans="1:11" ht="33" x14ac:dyDescent="0.5">
      <c r="A8" t="s">
        <v>721</v>
      </c>
      <c r="B8" s="55" t="s">
        <v>722</v>
      </c>
      <c r="C8">
        <v>0.29871323529999999</v>
      </c>
      <c r="D8">
        <v>0.3089420182</v>
      </c>
      <c r="E8">
        <v>0.4103532869</v>
      </c>
      <c r="F8">
        <v>0.36488942299999999</v>
      </c>
      <c r="G8">
        <v>0.45463977230000002</v>
      </c>
      <c r="H8">
        <v>0.29255705119999997</v>
      </c>
      <c r="I8">
        <v>0.24560452050000001</v>
      </c>
      <c r="J8">
        <v>0.2542108327</v>
      </c>
      <c r="K8">
        <v>0.17954276929999999</v>
      </c>
    </row>
    <row r="9" spans="1:11" ht="33" x14ac:dyDescent="0.5">
      <c r="A9" t="s">
        <v>723</v>
      </c>
      <c r="B9" s="55" t="s">
        <v>724</v>
      </c>
      <c r="C9">
        <v>10.166935918</v>
      </c>
      <c r="D9">
        <v>8.7208183089000002</v>
      </c>
      <c r="E9">
        <v>8.5029789098999995</v>
      </c>
      <c r="F9">
        <v>7.1230500558000003</v>
      </c>
      <c r="G9">
        <v>7.2409610662999997</v>
      </c>
      <c r="H9">
        <v>10.570491421</v>
      </c>
      <c r="I9">
        <v>9.7621587128999998</v>
      </c>
      <c r="J9">
        <v>14.160445313</v>
      </c>
      <c r="K9">
        <v>12.933295978</v>
      </c>
    </row>
    <row r="10" spans="1:11" ht="33" x14ac:dyDescent="0.5">
      <c r="A10" t="s">
        <v>725</v>
      </c>
      <c r="B10" s="55" t="s">
        <v>726</v>
      </c>
      <c r="C10">
        <v>6.0513213327999997</v>
      </c>
      <c r="D10">
        <v>7.1943422928</v>
      </c>
      <c r="E10">
        <v>7.8771812884000001</v>
      </c>
      <c r="F10">
        <v>6.3524720780999999</v>
      </c>
      <c r="G10">
        <v>3.0796760447999998</v>
      </c>
      <c r="H10">
        <v>7.6168252966000001</v>
      </c>
      <c r="I10">
        <v>5.6567830725999997</v>
      </c>
      <c r="J10">
        <v>7.1419060244999999</v>
      </c>
      <c r="K10">
        <v>1.0526315789</v>
      </c>
    </row>
    <row r="11" spans="1:11" ht="33" x14ac:dyDescent="0.5">
      <c r="A11" t="s">
        <v>727</v>
      </c>
      <c r="B11" s="55" t="s">
        <v>728</v>
      </c>
      <c r="C11">
        <v>13.129834832</v>
      </c>
      <c r="D11">
        <v>13.211334273</v>
      </c>
      <c r="E11">
        <v>15.658307127</v>
      </c>
      <c r="F11">
        <v>9.5283444097000007</v>
      </c>
      <c r="G11">
        <v>9.4413876239000007</v>
      </c>
      <c r="H11">
        <v>10.838040787000001</v>
      </c>
      <c r="I11">
        <v>16.566260400000001</v>
      </c>
      <c r="J11">
        <v>14.036201995000001</v>
      </c>
      <c r="K11">
        <v>14.007223477</v>
      </c>
    </row>
    <row r="12" spans="1:11" ht="49.5" x14ac:dyDescent="0.5">
      <c r="A12" t="s">
        <v>729</v>
      </c>
      <c r="B12" s="55" t="s">
        <v>730</v>
      </c>
      <c r="C12">
        <v>-338.56530070000002</v>
      </c>
      <c r="D12">
        <v>-19.120512000000002</v>
      </c>
      <c r="E12">
        <v>-6.4922129359999996</v>
      </c>
      <c r="F12">
        <v>-0.99498242999999997</v>
      </c>
      <c r="G12">
        <v>-20.205766560000001</v>
      </c>
      <c r="H12">
        <v>-36.1701938</v>
      </c>
      <c r="I12">
        <v>-45.865045549999998</v>
      </c>
      <c r="J12">
        <v>-89.478544069999998</v>
      </c>
      <c r="K12">
        <v>-120.2380433</v>
      </c>
    </row>
    <row r="13" spans="1:11" ht="33" x14ac:dyDescent="0.5">
      <c r="A13" t="s">
        <v>731</v>
      </c>
      <c r="B13" s="55" t="s">
        <v>732</v>
      </c>
      <c r="C13">
        <v>7.5055187637999996</v>
      </c>
      <c r="D13">
        <v>8.6750101174999994</v>
      </c>
      <c r="E13">
        <v>3.3422880719000001</v>
      </c>
      <c r="F13">
        <v>13.920041107999999</v>
      </c>
      <c r="G13">
        <v>6.5431875133000004</v>
      </c>
      <c r="H13">
        <v>6.7411223332999999</v>
      </c>
      <c r="I13">
        <v>7.0852865487000001</v>
      </c>
      <c r="J13">
        <v>17.217734763999999</v>
      </c>
      <c r="K13">
        <v>0</v>
      </c>
    </row>
    <row r="14" spans="1:11" ht="49.5" x14ac:dyDescent="0.5">
      <c r="A14" t="s">
        <v>733</v>
      </c>
      <c r="B14" s="55" t="s">
        <v>734</v>
      </c>
      <c r="C14">
        <v>-13.17502872</v>
      </c>
      <c r="D14">
        <v>-6.941221927</v>
      </c>
      <c r="E14" t="s">
        <v>852</v>
      </c>
      <c r="F14">
        <v>-4.162332503</v>
      </c>
      <c r="G14">
        <v>-1.551306429</v>
      </c>
      <c r="H14">
        <v>-0.6190213</v>
      </c>
      <c r="I14">
        <v>-0.56400678900000001</v>
      </c>
      <c r="J14">
        <v>-3.24270689</v>
      </c>
      <c r="K14" t="s">
        <v>852</v>
      </c>
    </row>
    <row r="15" spans="1:11" ht="33" x14ac:dyDescent="0.5">
      <c r="A15" t="s">
        <v>735</v>
      </c>
      <c r="B15" s="55" t="s">
        <v>736</v>
      </c>
      <c r="C15">
        <v>7.4270557028999997</v>
      </c>
      <c r="D15">
        <v>3.8665839000000002</v>
      </c>
      <c r="E15">
        <v>8.1192068978999998</v>
      </c>
      <c r="F15">
        <v>9.6510768723000009</v>
      </c>
      <c r="G15">
        <v>13.91030902</v>
      </c>
      <c r="H15">
        <v>9.8811478658999992</v>
      </c>
      <c r="I15">
        <v>5.5620069493999997</v>
      </c>
      <c r="J15">
        <v>0</v>
      </c>
      <c r="K15">
        <v>0</v>
      </c>
    </row>
    <row r="16" spans="1:11" ht="66" x14ac:dyDescent="0.5">
      <c r="A16" t="s">
        <v>737</v>
      </c>
      <c r="B16" s="55" t="s">
        <v>738</v>
      </c>
      <c r="C16">
        <v>-5.186518575</v>
      </c>
      <c r="D16" t="s">
        <v>852</v>
      </c>
      <c r="E16">
        <v>-1.6186644619999999</v>
      </c>
      <c r="F16">
        <v>-2.7914387010000001</v>
      </c>
      <c r="G16">
        <v>-2.915633739</v>
      </c>
      <c r="H16">
        <v>-0.77517846800000001</v>
      </c>
      <c r="I16" t="s">
        <v>852</v>
      </c>
      <c r="J16" t="s">
        <v>852</v>
      </c>
      <c r="K16" t="s">
        <v>852</v>
      </c>
    </row>
    <row r="17" spans="1:11" ht="33" x14ac:dyDescent="0.5">
      <c r="A17" t="s">
        <v>739</v>
      </c>
      <c r="B17" s="55" t="s">
        <v>740</v>
      </c>
      <c r="C17">
        <v>62.783118788000003</v>
      </c>
      <c r="D17">
        <v>64.848653573000007</v>
      </c>
      <c r="E17">
        <v>74.774287771000004</v>
      </c>
      <c r="F17">
        <v>80.804747683000002</v>
      </c>
      <c r="G17">
        <v>59.753083707000002</v>
      </c>
      <c r="H17">
        <v>57.694157015999998</v>
      </c>
      <c r="I17">
        <v>73.035906890999996</v>
      </c>
      <c r="J17">
        <v>47.850358354999997</v>
      </c>
      <c r="K17">
        <v>52.549456339999999</v>
      </c>
    </row>
    <row r="18" spans="1:11" ht="49.5" x14ac:dyDescent="0.5">
      <c r="A18" t="s">
        <v>741</v>
      </c>
      <c r="B18" s="55" t="s">
        <v>742</v>
      </c>
      <c r="C18">
        <v>83.160621762000005</v>
      </c>
      <c r="D18">
        <v>80.851099512000005</v>
      </c>
      <c r="E18">
        <v>81.137212730000002</v>
      </c>
      <c r="F18">
        <v>83.635635643000001</v>
      </c>
      <c r="G18">
        <v>81.932995570000003</v>
      </c>
      <c r="H18">
        <v>83.294274048000005</v>
      </c>
      <c r="I18">
        <v>86.794272153999998</v>
      </c>
      <c r="J18">
        <v>68.750161822999999</v>
      </c>
      <c r="K18">
        <v>71.428571429000002</v>
      </c>
    </row>
    <row r="19" spans="1:11" ht="51.75" x14ac:dyDescent="0.35">
      <c r="A19" t="s">
        <v>743</v>
      </c>
      <c r="B19" s="55" t="s">
        <v>744</v>
      </c>
      <c r="C19">
        <v>50.322143099000002</v>
      </c>
      <c r="D19">
        <v>41.826434308000003</v>
      </c>
      <c r="E19">
        <v>56.294958110000003</v>
      </c>
      <c r="F19">
        <v>65.228974894000004</v>
      </c>
      <c r="G19">
        <v>45.957021673</v>
      </c>
      <c r="H19">
        <v>52.249577688999999</v>
      </c>
      <c r="I19">
        <v>55.612031277</v>
      </c>
      <c r="J19">
        <v>46.642311800999998</v>
      </c>
      <c r="K19">
        <v>52.702158365999999</v>
      </c>
    </row>
    <row r="20" spans="1:11" ht="51.75" x14ac:dyDescent="0.35">
      <c r="A20" t="s">
        <v>745</v>
      </c>
      <c r="B20" s="55" t="s">
        <v>746</v>
      </c>
      <c r="C20">
        <v>968.40673575000005</v>
      </c>
      <c r="D20">
        <v>61.084762699999999</v>
      </c>
      <c r="E20">
        <v>13.254161956000001</v>
      </c>
      <c r="F20">
        <v>3.6316276169999999</v>
      </c>
      <c r="G20">
        <v>126.63806667999999</v>
      </c>
      <c r="H20">
        <v>135.97819394000001</v>
      </c>
      <c r="I20">
        <v>77.249201081999999</v>
      </c>
      <c r="J20">
        <v>250.88902103999999</v>
      </c>
      <c r="K20">
        <v>299.68170072999999</v>
      </c>
    </row>
    <row r="21" spans="1:11" ht="51.75" x14ac:dyDescent="0.35">
      <c r="A21" t="s">
        <v>747</v>
      </c>
      <c r="B21" s="55" t="s">
        <v>748</v>
      </c>
      <c r="C21">
        <v>56.601123596000001</v>
      </c>
      <c r="D21">
        <v>55.369272615</v>
      </c>
      <c r="E21">
        <v>60.156345858000002</v>
      </c>
      <c r="F21">
        <v>65.490614269999995</v>
      </c>
      <c r="G21">
        <v>56.120116471999999</v>
      </c>
      <c r="H21">
        <v>55.215432577999998</v>
      </c>
      <c r="I21">
        <v>60.601191991</v>
      </c>
      <c r="J21">
        <v>54.159204242999998</v>
      </c>
      <c r="K21">
        <v>45.438582488999998</v>
      </c>
    </row>
    <row r="22" spans="1:11" ht="69" x14ac:dyDescent="0.35">
      <c r="A22" t="s">
        <v>749</v>
      </c>
      <c r="B22" s="55" t="s">
        <v>750</v>
      </c>
      <c r="C22">
        <v>189.10362694</v>
      </c>
      <c r="D22">
        <v>62.420809120999998</v>
      </c>
      <c r="E22">
        <v>10.830989346999999</v>
      </c>
      <c r="F22">
        <v>6.4342241995</v>
      </c>
      <c r="G22">
        <v>69.286247298000006</v>
      </c>
      <c r="H22">
        <v>18.719744853000002</v>
      </c>
      <c r="I22">
        <v>10.305324753000001</v>
      </c>
      <c r="J22">
        <v>6.9713842210000001</v>
      </c>
      <c r="K22">
        <v>4.1349031501000004</v>
      </c>
    </row>
    <row r="23" spans="1:11" ht="51.75" x14ac:dyDescent="0.35">
      <c r="A23" t="s">
        <v>751</v>
      </c>
      <c r="B23" s="55" t="s">
        <v>752</v>
      </c>
      <c r="C23">
        <v>67.692307692</v>
      </c>
      <c r="D23">
        <v>66.527699569999996</v>
      </c>
      <c r="E23">
        <v>70.808369763000002</v>
      </c>
      <c r="F23">
        <v>71.880840633999995</v>
      </c>
      <c r="G23">
        <v>74.431595919000003</v>
      </c>
      <c r="H23">
        <v>50.313030752000003</v>
      </c>
      <c r="I23">
        <v>63.713735968999998</v>
      </c>
      <c r="J23" t="s">
        <v>110</v>
      </c>
      <c r="K23" t="s">
        <v>110</v>
      </c>
    </row>
    <row r="24" spans="1:11" ht="51.75" x14ac:dyDescent="0.35">
      <c r="A24" t="s">
        <v>753</v>
      </c>
      <c r="B24" s="55" t="s">
        <v>754</v>
      </c>
      <c r="C24">
        <v>40.217616579999998</v>
      </c>
      <c r="D24">
        <v>6.7326216241000001</v>
      </c>
      <c r="E24">
        <v>7.5255663326000004</v>
      </c>
      <c r="F24">
        <v>6.6937100370999998</v>
      </c>
      <c r="G24">
        <v>2.0340404083000001</v>
      </c>
      <c r="H24">
        <v>3.3428500902999998</v>
      </c>
      <c r="I24">
        <v>11.235838837999999</v>
      </c>
      <c r="J24" t="s">
        <v>852</v>
      </c>
      <c r="K24" t="s">
        <v>852</v>
      </c>
    </row>
    <row r="25" spans="1:11" x14ac:dyDescent="0.35">
      <c r="A25" t="s">
        <v>755</v>
      </c>
      <c r="B25" s="55" t="s">
        <v>756</v>
      </c>
      <c r="C25">
        <v>9.7750026913999992</v>
      </c>
      <c r="D25">
        <v>5.5431505505000001</v>
      </c>
      <c r="E25">
        <v>1.6004991089</v>
      </c>
      <c r="F25">
        <v>4.3337138400000003E-2</v>
      </c>
      <c r="G25">
        <v>6.5974162505000002</v>
      </c>
      <c r="H25">
        <v>11.876666119999999</v>
      </c>
      <c r="I25">
        <v>6.1855484083999999</v>
      </c>
      <c r="J25">
        <v>18.521150294000002</v>
      </c>
      <c r="K25">
        <v>18.218585603000001</v>
      </c>
    </row>
    <row r="26" spans="1:11" ht="34.5" x14ac:dyDescent="0.35">
      <c r="A26" t="s">
        <v>757</v>
      </c>
      <c r="B26" s="55" t="s">
        <v>758</v>
      </c>
      <c r="C26">
        <v>0.1914975105</v>
      </c>
      <c r="D26">
        <v>0</v>
      </c>
      <c r="E26">
        <v>0.2763154947</v>
      </c>
      <c r="F26">
        <v>0</v>
      </c>
      <c r="G26">
        <v>0</v>
      </c>
      <c r="H26">
        <v>0.63765361470000004</v>
      </c>
      <c r="I26">
        <v>0</v>
      </c>
      <c r="J26">
        <v>0</v>
      </c>
      <c r="K26">
        <v>3.1578947367999999</v>
      </c>
    </row>
    <row r="27" spans="1:11" ht="34.5" x14ac:dyDescent="0.35">
      <c r="A27" t="s">
        <v>759</v>
      </c>
      <c r="B27" s="55" t="s">
        <v>760</v>
      </c>
      <c r="C27">
        <v>16.053511705999998</v>
      </c>
      <c r="D27">
        <v>9.6621287068000008</v>
      </c>
      <c r="E27">
        <v>7.0292783094000004</v>
      </c>
      <c r="F27">
        <v>1.2696149438</v>
      </c>
      <c r="G27">
        <v>7.4890170837000003</v>
      </c>
      <c r="H27">
        <v>14.957696545999999</v>
      </c>
      <c r="I27">
        <v>15.879269303999999</v>
      </c>
      <c r="J27">
        <v>19.306237500999998</v>
      </c>
      <c r="K27">
        <v>19.430446393</v>
      </c>
    </row>
    <row r="28" spans="1:11" ht="51.75" x14ac:dyDescent="0.35">
      <c r="A28" t="s">
        <v>761</v>
      </c>
      <c r="B28" s="55" t="s">
        <v>762</v>
      </c>
      <c r="C28">
        <v>-758.83875909999995</v>
      </c>
      <c r="D28">
        <v>-25.290920419999999</v>
      </c>
      <c r="E28">
        <v>-4.6208384100000002</v>
      </c>
      <c r="F28">
        <v>-0.30851331199999998</v>
      </c>
      <c r="G28">
        <v>-43.495307859999997</v>
      </c>
      <c r="H28">
        <v>-111.5787725</v>
      </c>
      <c r="I28">
        <v>-68.585269289999999</v>
      </c>
      <c r="J28">
        <v>-214.1997078</v>
      </c>
      <c r="K28">
        <v>-290.75942950000001</v>
      </c>
    </row>
    <row r="29" spans="1:11" ht="34.5" x14ac:dyDescent="0.35">
      <c r="A29" t="s">
        <v>763</v>
      </c>
      <c r="B29" s="55" t="s">
        <v>764</v>
      </c>
      <c r="C29">
        <v>8.3885209713000002</v>
      </c>
      <c r="D29">
        <v>7.5597317368999999</v>
      </c>
      <c r="E29">
        <v>3.1307705391999998</v>
      </c>
      <c r="F29">
        <v>0</v>
      </c>
      <c r="G29">
        <v>10.780236468</v>
      </c>
      <c r="H29">
        <v>7.8003891050999998</v>
      </c>
      <c r="I29">
        <v>9.1662479578999996</v>
      </c>
      <c r="J29">
        <v>20.661281716000001</v>
      </c>
      <c r="K29">
        <v>5.5644807944999997</v>
      </c>
    </row>
    <row r="30" spans="1:11" ht="51.75" x14ac:dyDescent="0.35">
      <c r="A30" t="s">
        <v>765</v>
      </c>
      <c r="B30" s="55" t="s">
        <v>766</v>
      </c>
      <c r="C30">
        <v>-74.265032550000001</v>
      </c>
      <c r="D30">
        <v>-19.493374849999999</v>
      </c>
      <c r="E30">
        <v>-1.877667489</v>
      </c>
      <c r="F30" t="s">
        <v>852</v>
      </c>
      <c r="G30">
        <v>-33.396032230000003</v>
      </c>
      <c r="H30">
        <v>-6.8281518319999996</v>
      </c>
      <c r="I30">
        <v>-4.8955420409999997</v>
      </c>
      <c r="J30">
        <v>-5.9443894589999999</v>
      </c>
      <c r="K30">
        <v>-1.9311714719999999</v>
      </c>
    </row>
    <row r="31" spans="1:11" ht="34.5" x14ac:dyDescent="0.35">
      <c r="A31" t="s">
        <v>767</v>
      </c>
      <c r="B31" s="55" t="s">
        <v>768</v>
      </c>
      <c r="C31">
        <v>0.79575596820000005</v>
      </c>
      <c r="D31">
        <v>0</v>
      </c>
      <c r="E31">
        <v>0</v>
      </c>
      <c r="F31">
        <v>0</v>
      </c>
      <c r="G31">
        <v>0</v>
      </c>
      <c r="H31">
        <v>9.8811478658999992</v>
      </c>
      <c r="I31">
        <v>0</v>
      </c>
      <c r="J31">
        <v>0</v>
      </c>
      <c r="K31">
        <v>6.6838196597000001</v>
      </c>
    </row>
    <row r="32" spans="1:11" ht="51.75" x14ac:dyDescent="0.35">
      <c r="A32" t="s">
        <v>769</v>
      </c>
      <c r="B32" s="55" t="s">
        <v>770</v>
      </c>
      <c r="C32">
        <v>-2.2780543849999999</v>
      </c>
      <c r="D32" t="s">
        <v>852</v>
      </c>
      <c r="E32" t="s">
        <v>852</v>
      </c>
      <c r="F32" t="s">
        <v>852</v>
      </c>
      <c r="G32" t="s">
        <v>852</v>
      </c>
      <c r="H32">
        <v>-1.961239825</v>
      </c>
      <c r="I32" t="s">
        <v>852</v>
      </c>
      <c r="J32" t="s">
        <v>852</v>
      </c>
      <c r="K32">
        <v>-0.971349091</v>
      </c>
    </row>
  </sheetData>
  <pageMargins left="0.7" right="0.7" top="0.75" bottom="0.75" header="0.3" footer="0.3"/>
  <pageSetup orientation="landscape" r:id="rId1"/>
  <headerFooter>
    <oddHeader>&amp;LTabulations and analysis by NeighborhoodInfo DC at the Urban Institute.&amp;RNovember 18, 2016</oddHeader>
    <oddFooter>&amp;RBirths, DC Department of Health, Page &amp;P of &amp;N</oddFooter>
  </headerFooter>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zoomScale="85" zoomScaleNormal="85" workbookViewId="0">
      <selection activeCell="M11" sqref="M11"/>
    </sheetView>
  </sheetViews>
  <sheetFormatPr defaultColWidth="8.75" defaultRowHeight="17.25" x14ac:dyDescent="0.35"/>
  <cols>
    <col min="1" max="1" width="22.375" customWidth="1"/>
    <col min="2" max="2" width="31.75" style="55" customWidth="1"/>
    <col min="3" max="11" width="7.375" customWidth="1"/>
  </cols>
  <sheetData>
    <row r="1" spans="1:11" ht="16.5" x14ac:dyDescent="0.5">
      <c r="A1" s="109" t="s">
        <v>708</v>
      </c>
      <c r="B1" s="110" t="s">
        <v>848</v>
      </c>
      <c r="C1" s="109" t="s">
        <v>482</v>
      </c>
      <c r="D1" s="109" t="s">
        <v>483</v>
      </c>
      <c r="E1" s="109" t="s">
        <v>484</v>
      </c>
      <c r="F1" s="109" t="s">
        <v>849</v>
      </c>
      <c r="G1" s="109" t="s">
        <v>486</v>
      </c>
      <c r="H1" s="109" t="s">
        <v>850</v>
      </c>
      <c r="I1" s="109" t="s">
        <v>851</v>
      </c>
      <c r="J1" s="109" t="s">
        <v>489</v>
      </c>
      <c r="K1" s="109" t="s">
        <v>490</v>
      </c>
    </row>
    <row r="2" spans="1:11" ht="49.5" x14ac:dyDescent="0.5">
      <c r="A2" t="s">
        <v>771</v>
      </c>
      <c r="B2" s="55" t="s">
        <v>772</v>
      </c>
      <c r="C2">
        <v>9.2916728734999996</v>
      </c>
      <c r="D2">
        <v>3.4334763948</v>
      </c>
      <c r="E2">
        <v>4.2332613391000002</v>
      </c>
      <c r="F2">
        <v>4.3972332015999998</v>
      </c>
      <c r="G2">
        <v>6.5173116090000001</v>
      </c>
      <c r="H2">
        <v>13.127646703</v>
      </c>
      <c r="I2">
        <v>6.5992752241000003</v>
      </c>
      <c r="J2">
        <v>44.888597640999997</v>
      </c>
      <c r="K2">
        <v>42.960812771999997</v>
      </c>
    </row>
    <row r="3" spans="1:11" ht="49.5" x14ac:dyDescent="0.5">
      <c r="A3" t="s">
        <v>773</v>
      </c>
      <c r="B3" s="55" t="s">
        <v>774</v>
      </c>
      <c r="C3">
        <v>28.642186802000001</v>
      </c>
      <c r="D3">
        <v>23.706134813999999</v>
      </c>
      <c r="E3">
        <v>18.531317495</v>
      </c>
      <c r="F3">
        <v>17.860671936999999</v>
      </c>
      <c r="G3">
        <v>24.759965086000001</v>
      </c>
      <c r="H3">
        <v>37.326073805</v>
      </c>
      <c r="I3">
        <v>21.476254053000002</v>
      </c>
      <c r="J3">
        <v>87.024901704000001</v>
      </c>
      <c r="K3">
        <v>91.727140783999999</v>
      </c>
    </row>
    <row r="4" spans="1:11" ht="49.5" x14ac:dyDescent="0.5">
      <c r="A4" t="s">
        <v>775</v>
      </c>
      <c r="B4" s="55" t="s">
        <v>776</v>
      </c>
      <c r="C4">
        <v>67.332042306000005</v>
      </c>
      <c r="D4">
        <v>74.248927038999994</v>
      </c>
      <c r="E4">
        <v>60.021598271999999</v>
      </c>
      <c r="F4">
        <v>36.042490119</v>
      </c>
      <c r="G4">
        <v>65.696828629999999</v>
      </c>
      <c r="H4">
        <v>88.021778584000003</v>
      </c>
      <c r="I4">
        <v>66.965477780000001</v>
      </c>
      <c r="J4">
        <v>99.868938400999994</v>
      </c>
      <c r="K4">
        <v>99.709724238000007</v>
      </c>
    </row>
    <row r="5" spans="1:11" ht="49.5" x14ac:dyDescent="0.5">
      <c r="A5" t="s">
        <v>777</v>
      </c>
      <c r="B5" s="55" t="s">
        <v>778</v>
      </c>
      <c r="C5">
        <v>16.598391181</v>
      </c>
      <c r="D5">
        <v>8.7099217369000002</v>
      </c>
      <c r="E5">
        <v>9.3520518358999993</v>
      </c>
      <c r="F5">
        <v>9.5355731225000007</v>
      </c>
      <c r="G5">
        <v>13.063718358999999</v>
      </c>
      <c r="H5">
        <v>21.657592257000001</v>
      </c>
      <c r="I5">
        <v>11.939729163000001</v>
      </c>
      <c r="J5">
        <v>68.283093054000005</v>
      </c>
      <c r="K5">
        <v>66.763425253999998</v>
      </c>
    </row>
    <row r="6" spans="1:11" ht="49.5" x14ac:dyDescent="0.5">
      <c r="A6" t="s">
        <v>779</v>
      </c>
      <c r="B6" s="55" t="s">
        <v>780</v>
      </c>
      <c r="C6">
        <v>41.624460003000003</v>
      </c>
      <c r="D6">
        <v>39.156778590999998</v>
      </c>
      <c r="E6">
        <v>33.196544275999997</v>
      </c>
      <c r="F6">
        <v>25.27173913</v>
      </c>
      <c r="G6">
        <v>36.921734069999999</v>
      </c>
      <c r="H6">
        <v>55.777374471000002</v>
      </c>
      <c r="I6">
        <v>34.541293152999998</v>
      </c>
      <c r="J6">
        <v>96.133682831000002</v>
      </c>
      <c r="K6">
        <v>96.661828736999993</v>
      </c>
    </row>
    <row r="7" spans="1:11" ht="49.5" x14ac:dyDescent="0.5">
      <c r="A7" t="s">
        <v>781</v>
      </c>
      <c r="B7" s="55" t="s">
        <v>782</v>
      </c>
      <c r="C7">
        <v>78.225085655000001</v>
      </c>
      <c r="D7">
        <v>87.124463519000003</v>
      </c>
      <c r="E7">
        <v>69.956803456000003</v>
      </c>
      <c r="F7">
        <v>44.392292490000003</v>
      </c>
      <c r="G7">
        <v>80.215304044000007</v>
      </c>
      <c r="H7">
        <v>97.035692679999997</v>
      </c>
      <c r="I7">
        <v>82.567232500000003</v>
      </c>
      <c r="J7">
        <v>99.934469200999999</v>
      </c>
      <c r="K7">
        <v>99.709724238000007</v>
      </c>
    </row>
  </sheetData>
  <pageMargins left="0.7" right="0.7" top="0.75" bottom="0.75" header="0.3" footer="0.3"/>
  <pageSetup orientation="portrait" r:id="rId1"/>
  <headerFooter>
    <oddHeader>&amp;LTabulations and analysis by NeighborhoodInfo DC at the Urban Institute.&amp;RNovember 18, 2016</oddHeader>
    <oddFooter>&amp;RAffordable Home Sales, Page &amp;P of &amp;N</oddFooter>
  </headerFooter>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4"/>
  <sheetViews>
    <sheetView zoomScale="85" zoomScaleNormal="85" workbookViewId="0">
      <pane ySplit="1" topLeftCell="A2" activePane="bottomLeft" state="frozen"/>
      <selection pane="bottomLeft"/>
    </sheetView>
  </sheetViews>
  <sheetFormatPr defaultColWidth="9" defaultRowHeight="17.25" x14ac:dyDescent="0.35"/>
  <cols>
    <col min="1" max="1" width="14.75" style="11" customWidth="1"/>
    <col min="2" max="5" width="21.375" style="11" customWidth="1"/>
    <col min="6" max="6" width="25.25" style="11" customWidth="1"/>
    <col min="7" max="7" width="25.625" style="11" customWidth="1"/>
    <col min="8" max="8" width="25.375" style="11" customWidth="1"/>
    <col min="9" max="9" width="30.875" style="11" customWidth="1"/>
    <col min="10" max="15" width="25.5" style="11" customWidth="1"/>
    <col min="16" max="16384" width="9" style="11"/>
  </cols>
  <sheetData>
    <row r="1" spans="1:17" ht="16.5" x14ac:dyDescent="0.5">
      <c r="A1" s="105" t="s">
        <v>871</v>
      </c>
      <c r="B1" s="106" t="s">
        <v>872</v>
      </c>
      <c r="C1" s="106" t="s">
        <v>873</v>
      </c>
      <c r="D1" s="106" t="s">
        <v>874</v>
      </c>
      <c r="E1" s="106" t="s">
        <v>875</v>
      </c>
      <c r="F1" s="106" t="s">
        <v>876</v>
      </c>
      <c r="G1" s="106" t="s">
        <v>877</v>
      </c>
      <c r="H1" s="106" t="s">
        <v>878</v>
      </c>
      <c r="I1" s="106" t="s">
        <v>879</v>
      </c>
      <c r="J1" s="106" t="s">
        <v>880</v>
      </c>
      <c r="K1" s="106" t="s">
        <v>881</v>
      </c>
      <c r="L1" s="106" t="s">
        <v>882</v>
      </c>
      <c r="M1" s="106" t="s">
        <v>883</v>
      </c>
      <c r="N1" s="106" t="s">
        <v>884</v>
      </c>
      <c r="O1" s="106" t="s">
        <v>885</v>
      </c>
    </row>
    <row r="2" spans="1:17" ht="52.5" customHeight="1" x14ac:dyDescent="0.5">
      <c r="A2" s="107" t="s">
        <v>1083</v>
      </c>
      <c r="B2" s="108" t="s">
        <v>1102</v>
      </c>
      <c r="C2" s="108" t="s">
        <v>1081</v>
      </c>
      <c r="D2" s="108" t="s">
        <v>1082</v>
      </c>
      <c r="E2" s="108" t="s">
        <v>1080</v>
      </c>
      <c r="F2" s="108" t="s">
        <v>1079</v>
      </c>
      <c r="G2" s="108" t="s">
        <v>1071</v>
      </c>
      <c r="H2" s="108" t="s">
        <v>1072</v>
      </c>
      <c r="I2" s="108" t="s">
        <v>1073</v>
      </c>
      <c r="J2" s="108" t="s">
        <v>1074</v>
      </c>
      <c r="K2" s="108" t="s">
        <v>1075</v>
      </c>
      <c r="L2" s="108" t="s">
        <v>1076</v>
      </c>
      <c r="M2" s="108" t="s">
        <v>1084</v>
      </c>
      <c r="N2" s="108" t="s">
        <v>1077</v>
      </c>
      <c r="O2" s="108" t="s">
        <v>1078</v>
      </c>
    </row>
    <row r="3" spans="1:17" ht="16.5" x14ac:dyDescent="0.5">
      <c r="A3" s="90" t="s">
        <v>886</v>
      </c>
      <c r="B3" s="11">
        <v>1</v>
      </c>
      <c r="C3" s="11">
        <v>0</v>
      </c>
      <c r="D3" s="11">
        <v>1</v>
      </c>
      <c r="E3" s="11">
        <v>0</v>
      </c>
      <c r="F3" s="11">
        <v>1599</v>
      </c>
      <c r="G3" s="11">
        <v>1414145590</v>
      </c>
      <c r="H3" s="11">
        <v>1535534036</v>
      </c>
      <c r="I3" s="11">
        <v>1548558683.4000001</v>
      </c>
      <c r="J3" s="11">
        <v>121388.446</v>
      </c>
      <c r="K3" s="11">
        <v>75915.225766000003</v>
      </c>
      <c r="L3" s="11">
        <v>8.5838719053000005</v>
      </c>
      <c r="M3" s="11">
        <v>-13024.647419999999</v>
      </c>
      <c r="N3" s="11">
        <v>-8145.4955710000004</v>
      </c>
      <c r="O3" s="11">
        <v>-0.84108194000000003</v>
      </c>
    </row>
    <row r="4" spans="1:17" ht="16.5" x14ac:dyDescent="0.5">
      <c r="A4" s="90" t="s">
        <v>887</v>
      </c>
      <c r="B4" s="11">
        <v>1</v>
      </c>
      <c r="C4" s="11">
        <v>0</v>
      </c>
      <c r="D4" s="11">
        <v>1</v>
      </c>
      <c r="E4" s="11">
        <v>0</v>
      </c>
      <c r="F4" s="11">
        <v>1533</v>
      </c>
      <c r="G4" s="11">
        <v>1437393510</v>
      </c>
      <c r="H4" s="11">
        <v>1537261314</v>
      </c>
      <c r="I4" s="11">
        <v>1574016294.5</v>
      </c>
      <c r="J4" s="11">
        <v>99867.804000000004</v>
      </c>
      <c r="K4" s="11">
        <v>65145.338552000001</v>
      </c>
      <c r="L4" s="11">
        <v>6.9478401917000001</v>
      </c>
      <c r="M4" s="11">
        <v>-36754.980459999999</v>
      </c>
      <c r="N4" s="11">
        <v>-23975.851569999999</v>
      </c>
      <c r="O4" s="11">
        <v>-2.3351080030000002</v>
      </c>
    </row>
    <row r="5" spans="1:17" ht="16.5" x14ac:dyDescent="0.5">
      <c r="A5" s="90" t="s">
        <v>888</v>
      </c>
      <c r="B5" s="11">
        <v>1</v>
      </c>
      <c r="C5" s="11">
        <v>0</v>
      </c>
      <c r="D5" s="11">
        <v>1</v>
      </c>
      <c r="E5" s="11">
        <v>0</v>
      </c>
      <c r="F5" s="11">
        <v>1714</v>
      </c>
      <c r="G5" s="11">
        <v>1265943710</v>
      </c>
      <c r="H5" s="11">
        <v>1374037910</v>
      </c>
      <c r="I5" s="11">
        <v>1386270366.2</v>
      </c>
      <c r="J5" s="11">
        <v>108094.2</v>
      </c>
      <c r="K5" s="11">
        <v>63065.460910000002</v>
      </c>
      <c r="L5" s="11">
        <v>8.5386260973999999</v>
      </c>
      <c r="M5" s="11">
        <v>-12232.45615</v>
      </c>
      <c r="N5" s="11">
        <v>-7136.7888860000003</v>
      </c>
      <c r="O5" s="11">
        <v>-0.88240046400000005</v>
      </c>
    </row>
    <row r="6" spans="1:17" ht="16.5" x14ac:dyDescent="0.5">
      <c r="A6" s="90" t="s">
        <v>889</v>
      </c>
      <c r="B6" s="11">
        <v>1</v>
      </c>
      <c r="C6" s="11">
        <v>0</v>
      </c>
      <c r="D6" s="11">
        <v>1</v>
      </c>
      <c r="E6" s="11">
        <v>0</v>
      </c>
      <c r="F6" s="11">
        <v>649</v>
      </c>
      <c r="G6" s="11">
        <v>318331050</v>
      </c>
      <c r="H6" s="11">
        <v>418689470</v>
      </c>
      <c r="I6" s="11">
        <v>348588091.05000001</v>
      </c>
      <c r="J6" s="11">
        <v>100358.42</v>
      </c>
      <c r="K6" s="11">
        <v>154635.46995</v>
      </c>
      <c r="L6" s="11">
        <v>31.526431368000001</v>
      </c>
      <c r="M6" s="11">
        <v>70101.378954</v>
      </c>
      <c r="N6" s="11">
        <v>108014.45139</v>
      </c>
      <c r="O6" s="11">
        <v>20.110090032999999</v>
      </c>
    </row>
    <row r="7" spans="1:17" ht="16.5" x14ac:dyDescent="0.5">
      <c r="A7" s="90" t="s">
        <v>890</v>
      </c>
      <c r="B7" s="11">
        <v>1</v>
      </c>
      <c r="C7" s="11">
        <v>0</v>
      </c>
      <c r="D7" s="11">
        <v>1</v>
      </c>
      <c r="E7" s="11">
        <v>0</v>
      </c>
      <c r="F7" s="11">
        <v>910</v>
      </c>
      <c r="G7" s="11">
        <v>755129936</v>
      </c>
      <c r="H7" s="11">
        <v>836430710</v>
      </c>
      <c r="I7" s="11">
        <v>826904264.86000001</v>
      </c>
      <c r="J7" s="11">
        <v>81300.774000000005</v>
      </c>
      <c r="K7" s="11">
        <v>89341.509890000001</v>
      </c>
      <c r="L7" s="11">
        <v>10.766461522</v>
      </c>
      <c r="M7" s="11">
        <v>9526.4451417</v>
      </c>
      <c r="N7" s="11">
        <v>10468.621035</v>
      </c>
      <c r="O7" s="11">
        <v>1.1520614352</v>
      </c>
    </row>
    <row r="8" spans="1:17" ht="16.5" x14ac:dyDescent="0.5">
      <c r="A8" s="90" t="s">
        <v>891</v>
      </c>
      <c r="B8" s="11">
        <v>1</v>
      </c>
      <c r="C8" s="11">
        <v>0</v>
      </c>
      <c r="D8" s="11">
        <v>1</v>
      </c>
      <c r="E8" s="11">
        <v>0</v>
      </c>
      <c r="F8" s="11">
        <v>1099</v>
      </c>
      <c r="G8" s="11">
        <v>1092553060</v>
      </c>
      <c r="H8" s="11">
        <v>1226580200</v>
      </c>
      <c r="I8" s="11">
        <v>1196399112</v>
      </c>
      <c r="J8" s="11">
        <v>134027.14000000001</v>
      </c>
      <c r="K8" s="11">
        <v>121953.72156999999</v>
      </c>
      <c r="L8" s="11">
        <v>12.267334641</v>
      </c>
      <c r="M8" s="11">
        <v>30181.08797</v>
      </c>
      <c r="N8" s="11">
        <v>27462.318444</v>
      </c>
      <c r="O8" s="11">
        <v>2.5226605123999999</v>
      </c>
    </row>
    <row r="9" spans="1:17" ht="16.5" x14ac:dyDescent="0.5">
      <c r="A9" s="90" t="s">
        <v>892</v>
      </c>
      <c r="B9" s="11">
        <v>1</v>
      </c>
      <c r="C9" s="11">
        <v>0</v>
      </c>
      <c r="D9" s="11">
        <v>1</v>
      </c>
      <c r="E9" s="11">
        <v>0</v>
      </c>
      <c r="F9" s="11">
        <v>1216</v>
      </c>
      <c r="G9" s="11">
        <v>665743960</v>
      </c>
      <c r="H9" s="11">
        <v>711871770</v>
      </c>
      <c r="I9" s="11">
        <v>729022243.16999996</v>
      </c>
      <c r="J9" s="11">
        <v>46127.81</v>
      </c>
      <c r="K9" s="11">
        <v>37934.054276000003</v>
      </c>
      <c r="L9" s="11">
        <v>6.9287613213999997</v>
      </c>
      <c r="M9" s="11">
        <v>-17150.473170000001</v>
      </c>
      <c r="N9" s="11">
        <v>-14104.007540000001</v>
      </c>
      <c r="O9" s="11">
        <v>-2.3525308489999999</v>
      </c>
    </row>
    <row r="10" spans="1:17" ht="16.5" x14ac:dyDescent="0.5">
      <c r="A10" s="90" t="s">
        <v>893</v>
      </c>
      <c r="B10" s="11">
        <v>1</v>
      </c>
      <c r="C10" s="11">
        <v>0</v>
      </c>
      <c r="D10" s="11">
        <v>1</v>
      </c>
      <c r="E10" s="11">
        <v>0</v>
      </c>
      <c r="F10" s="11">
        <v>818</v>
      </c>
      <c r="G10" s="11">
        <v>244187700</v>
      </c>
      <c r="H10" s="11">
        <v>258543540</v>
      </c>
      <c r="I10" s="11">
        <v>267397491.38</v>
      </c>
      <c r="J10" s="11">
        <v>14355.84</v>
      </c>
      <c r="K10" s="11">
        <v>17549.926650000001</v>
      </c>
      <c r="L10" s="11">
        <v>5.8790184763999997</v>
      </c>
      <c r="M10" s="11">
        <v>-8853.9513850000003</v>
      </c>
      <c r="N10" s="11">
        <v>-10823.901449999999</v>
      </c>
      <c r="O10" s="11">
        <v>-3.3111572360000001</v>
      </c>
    </row>
    <row r="11" spans="1:17" ht="16.5" x14ac:dyDescent="0.5">
      <c r="A11" s="90" t="s">
        <v>894</v>
      </c>
      <c r="B11" s="11">
        <v>1</v>
      </c>
      <c r="C11" s="11">
        <v>0</v>
      </c>
      <c r="D11" s="11">
        <v>1</v>
      </c>
      <c r="E11" s="11">
        <v>0</v>
      </c>
      <c r="F11" s="11">
        <v>2740</v>
      </c>
      <c r="G11" s="11">
        <v>1820057932</v>
      </c>
      <c r="H11" s="11">
        <v>1905584090</v>
      </c>
      <c r="I11" s="11">
        <v>1993052578.8</v>
      </c>
      <c r="J11" s="11">
        <v>85526.157999999996</v>
      </c>
      <c r="K11" s="11">
        <v>31213.926276999999</v>
      </c>
      <c r="L11" s="11">
        <v>4.6990898749000003</v>
      </c>
      <c r="M11" s="11">
        <v>-87468.48878</v>
      </c>
      <c r="N11" s="11">
        <v>-31922.806120000001</v>
      </c>
      <c r="O11" s="11">
        <v>-4.3886694070000001</v>
      </c>
      <c r="Q11" s="103"/>
    </row>
    <row r="12" spans="1:17" ht="16.5" x14ac:dyDescent="0.5">
      <c r="A12" s="90" t="s">
        <v>895</v>
      </c>
      <c r="B12" s="11">
        <v>1</v>
      </c>
      <c r="C12" s="11">
        <v>0</v>
      </c>
      <c r="D12" s="11">
        <v>1</v>
      </c>
      <c r="E12" s="11">
        <v>0</v>
      </c>
      <c r="F12" s="11">
        <v>1237</v>
      </c>
      <c r="G12" s="11">
        <v>1601048340</v>
      </c>
      <c r="H12" s="11">
        <v>1648937090</v>
      </c>
      <c r="I12" s="11">
        <v>1753226348.8</v>
      </c>
      <c r="J12" s="11">
        <v>47888.75</v>
      </c>
      <c r="K12" s="11">
        <v>38713.621664999999</v>
      </c>
      <c r="L12" s="11">
        <v>2.9910870774</v>
      </c>
      <c r="M12" s="11">
        <v>-104289.2588</v>
      </c>
      <c r="N12" s="11">
        <v>-84308.212480000002</v>
      </c>
      <c r="O12" s="11">
        <v>-5.9484195470000003</v>
      </c>
      <c r="Q12" s="103"/>
    </row>
    <row r="13" spans="1:17" ht="16.5" x14ac:dyDescent="0.5">
      <c r="A13" s="90" t="s">
        <v>896</v>
      </c>
      <c r="B13" s="11">
        <v>1</v>
      </c>
      <c r="C13" s="11">
        <v>0</v>
      </c>
      <c r="D13" s="11">
        <v>1</v>
      </c>
      <c r="E13" s="11">
        <v>0</v>
      </c>
      <c r="F13" s="11">
        <v>741</v>
      </c>
      <c r="G13" s="11">
        <v>704370070</v>
      </c>
      <c r="H13" s="11">
        <v>760558880</v>
      </c>
      <c r="I13" s="11">
        <v>771319725.46000004</v>
      </c>
      <c r="J13" s="11">
        <v>56188.81</v>
      </c>
      <c r="K13" s="11">
        <v>75828.353575999994</v>
      </c>
      <c r="L13" s="11">
        <v>7.977171716</v>
      </c>
      <c r="M13" s="11">
        <v>-10760.84546</v>
      </c>
      <c r="N13" s="11">
        <v>-14522.058650000001</v>
      </c>
      <c r="O13" s="11">
        <v>-1.3951212580000001</v>
      </c>
      <c r="Q13" s="103"/>
    </row>
    <row r="14" spans="1:17" ht="16.5" x14ac:dyDescent="0.5">
      <c r="A14" s="90" t="s">
        <v>897</v>
      </c>
      <c r="B14" s="11">
        <v>1</v>
      </c>
      <c r="C14" s="11">
        <v>0</v>
      </c>
      <c r="D14" s="11">
        <v>1</v>
      </c>
      <c r="E14" s="11">
        <v>0</v>
      </c>
      <c r="F14" s="11">
        <v>2474</v>
      </c>
      <c r="G14" s="11">
        <v>1984574550</v>
      </c>
      <c r="H14" s="11">
        <v>2120570430</v>
      </c>
      <c r="I14" s="11">
        <v>2173206333.1999998</v>
      </c>
      <c r="J14" s="11">
        <v>135995.88</v>
      </c>
      <c r="K14" s="11">
        <v>54970.040419999998</v>
      </c>
      <c r="L14" s="11">
        <v>6.8526465785999999</v>
      </c>
      <c r="M14" s="11">
        <v>-52635.903230000004</v>
      </c>
      <c r="N14" s="11">
        <v>-21275.627820000002</v>
      </c>
      <c r="O14" s="11">
        <v>-2.422038921</v>
      </c>
      <c r="Q14" s="103"/>
    </row>
    <row r="15" spans="1:17" ht="16.5" x14ac:dyDescent="0.5">
      <c r="A15" s="90" t="s">
        <v>898</v>
      </c>
      <c r="B15" s="11">
        <v>1</v>
      </c>
      <c r="C15" s="11">
        <v>0</v>
      </c>
      <c r="D15" s="11">
        <v>1</v>
      </c>
      <c r="E15" s="11">
        <v>0</v>
      </c>
      <c r="F15" s="11">
        <v>1807</v>
      </c>
      <c r="G15" s="11">
        <v>1420596169</v>
      </c>
      <c r="H15" s="11">
        <v>1613805550</v>
      </c>
      <c r="I15" s="11">
        <v>1555622383.4000001</v>
      </c>
      <c r="J15" s="11">
        <v>193209.38099999999</v>
      </c>
      <c r="K15" s="11">
        <v>106922.73437000001</v>
      </c>
      <c r="L15" s="11">
        <v>13.600584403999999</v>
      </c>
      <c r="M15" s="11">
        <v>58183.166639000003</v>
      </c>
      <c r="N15" s="11">
        <v>32198.764050000002</v>
      </c>
      <c r="O15" s="11">
        <v>3.7401857456999998</v>
      </c>
      <c r="Q15" s="103"/>
    </row>
    <row r="16" spans="1:17" ht="16.5" x14ac:dyDescent="0.5">
      <c r="A16" s="90" t="s">
        <v>899</v>
      </c>
      <c r="B16" s="11">
        <v>1</v>
      </c>
      <c r="C16" s="11">
        <v>0</v>
      </c>
      <c r="D16" s="11">
        <v>1</v>
      </c>
      <c r="E16" s="11">
        <v>0</v>
      </c>
      <c r="F16" s="11">
        <v>1539</v>
      </c>
      <c r="G16" s="11">
        <v>1027491000</v>
      </c>
      <c r="H16" s="11">
        <v>1139712690</v>
      </c>
      <c r="I16" s="11">
        <v>1125152969.7</v>
      </c>
      <c r="J16" s="11">
        <v>112221.69</v>
      </c>
      <c r="K16" s="11">
        <v>72918.576998000004</v>
      </c>
      <c r="L16" s="11">
        <v>10.921914644999999</v>
      </c>
      <c r="M16" s="11">
        <v>14559.720294999999</v>
      </c>
      <c r="N16" s="11">
        <v>9460.5070142999994</v>
      </c>
      <c r="O16" s="11">
        <v>1.2940214075000001</v>
      </c>
      <c r="Q16" s="103"/>
    </row>
    <row r="17" spans="1:17" ht="16.5" x14ac:dyDescent="0.5">
      <c r="A17" s="90" t="s">
        <v>900</v>
      </c>
      <c r="B17" s="11">
        <v>1</v>
      </c>
      <c r="C17" s="11">
        <v>0</v>
      </c>
      <c r="D17" s="11">
        <v>1</v>
      </c>
      <c r="E17" s="11">
        <v>0</v>
      </c>
      <c r="F17" s="11">
        <v>877</v>
      </c>
      <c r="G17" s="11">
        <v>793511840</v>
      </c>
      <c r="H17" s="11">
        <v>840297640</v>
      </c>
      <c r="I17" s="11">
        <v>868934329.62</v>
      </c>
      <c r="J17" s="11">
        <v>46785.8</v>
      </c>
      <c r="K17" s="11">
        <v>53347.548460999998</v>
      </c>
      <c r="L17" s="11">
        <v>5.8960430886999999</v>
      </c>
      <c r="M17" s="11">
        <v>-28636.689620000001</v>
      </c>
      <c r="N17" s="11">
        <v>-32653.009829999999</v>
      </c>
      <c r="O17" s="11">
        <v>-3.2956103400000001</v>
      </c>
      <c r="Q17" s="103"/>
    </row>
    <row r="18" spans="1:17" ht="16.5" x14ac:dyDescent="0.5">
      <c r="A18" s="90" t="s">
        <v>901</v>
      </c>
      <c r="B18" s="11">
        <v>1</v>
      </c>
      <c r="C18" s="11">
        <v>0</v>
      </c>
      <c r="D18" s="11">
        <v>1</v>
      </c>
      <c r="E18" s="11">
        <v>0</v>
      </c>
      <c r="F18" s="11">
        <v>1447</v>
      </c>
      <c r="G18" s="11">
        <v>607524111</v>
      </c>
      <c r="H18" s="11">
        <v>631668730</v>
      </c>
      <c r="I18" s="11">
        <v>665268657.00999999</v>
      </c>
      <c r="J18" s="11">
        <v>24144.618999999999</v>
      </c>
      <c r="K18" s="11">
        <v>16685.984105</v>
      </c>
      <c r="L18" s="11">
        <v>3.9742651465000001</v>
      </c>
      <c r="M18" s="11">
        <v>-33599.927009999999</v>
      </c>
      <c r="N18" s="11">
        <v>-23220.40567</v>
      </c>
      <c r="O18" s="11">
        <v>-5.0505801909999999</v>
      </c>
      <c r="Q18" s="103"/>
    </row>
    <row r="19" spans="1:17" ht="16.5" x14ac:dyDescent="0.5">
      <c r="A19" s="90" t="s">
        <v>902</v>
      </c>
      <c r="B19" s="11">
        <v>1</v>
      </c>
      <c r="C19" s="11">
        <v>0</v>
      </c>
      <c r="D19" s="11">
        <v>1</v>
      </c>
      <c r="E19" s="11">
        <v>0</v>
      </c>
      <c r="F19" s="11">
        <v>817</v>
      </c>
      <c r="G19" s="11">
        <v>730060195</v>
      </c>
      <c r="H19" s="11">
        <v>791184880</v>
      </c>
      <c r="I19" s="11">
        <v>799451670.59000003</v>
      </c>
      <c r="J19" s="11">
        <v>61124.684999999998</v>
      </c>
      <c r="K19" s="11">
        <v>74816.015912000003</v>
      </c>
      <c r="L19" s="11">
        <v>8.3725541288999992</v>
      </c>
      <c r="M19" s="11">
        <v>-8266.7905910000009</v>
      </c>
      <c r="N19" s="11">
        <v>-10118.470740000001</v>
      </c>
      <c r="O19" s="11">
        <v>-1.0340575789999999</v>
      </c>
      <c r="Q19" s="104"/>
    </row>
    <row r="20" spans="1:17" ht="16.5" x14ac:dyDescent="0.5">
      <c r="A20" s="90" t="s">
        <v>903</v>
      </c>
      <c r="B20" s="11">
        <v>1</v>
      </c>
      <c r="C20" s="11">
        <v>0</v>
      </c>
      <c r="D20" s="11">
        <v>1</v>
      </c>
      <c r="E20" s="11">
        <v>0</v>
      </c>
      <c r="F20" s="11">
        <v>2058</v>
      </c>
      <c r="G20" s="11">
        <v>1760305323</v>
      </c>
      <c r="H20" s="11">
        <v>1904980030</v>
      </c>
      <c r="I20" s="11">
        <v>1927620545.3</v>
      </c>
      <c r="J20" s="11">
        <v>144674.70699999999</v>
      </c>
      <c r="K20" s="11">
        <v>70298.691447999998</v>
      </c>
      <c r="L20" s="11">
        <v>8.2187280302999994</v>
      </c>
      <c r="M20" s="11">
        <v>-22640.515350000001</v>
      </c>
      <c r="N20" s="11">
        <v>-11001.222229999999</v>
      </c>
      <c r="O20" s="11">
        <v>-1.174531751</v>
      </c>
      <c r="Q20" s="104"/>
    </row>
    <row r="21" spans="1:17" ht="16.5" x14ac:dyDescent="0.5">
      <c r="A21" s="90" t="s">
        <v>904</v>
      </c>
      <c r="B21" s="11">
        <v>1</v>
      </c>
      <c r="C21" s="11">
        <v>0</v>
      </c>
      <c r="D21" s="11">
        <v>1</v>
      </c>
      <c r="E21" s="11">
        <v>0</v>
      </c>
      <c r="F21" s="11">
        <v>551</v>
      </c>
      <c r="G21" s="11">
        <v>238197980</v>
      </c>
      <c r="H21" s="11">
        <v>271051950</v>
      </c>
      <c r="I21" s="11">
        <v>260838454.62</v>
      </c>
      <c r="J21" s="11">
        <v>32853.97</v>
      </c>
      <c r="K21" s="11">
        <v>59626.079855000004</v>
      </c>
      <c r="L21" s="11">
        <v>13.792715622999999</v>
      </c>
      <c r="M21" s="11">
        <v>10213.495381000001</v>
      </c>
      <c r="N21" s="11">
        <v>18536.289258000001</v>
      </c>
      <c r="O21" s="11">
        <v>3.9156401981000002</v>
      </c>
    </row>
    <row r="22" spans="1:17" ht="16.5" x14ac:dyDescent="0.5">
      <c r="A22" s="90" t="s">
        <v>905</v>
      </c>
      <c r="B22" s="11">
        <v>1</v>
      </c>
      <c r="C22" s="11">
        <v>0</v>
      </c>
      <c r="D22" s="11">
        <v>1</v>
      </c>
      <c r="E22" s="11">
        <v>0</v>
      </c>
      <c r="F22" s="11">
        <v>1089</v>
      </c>
      <c r="G22" s="11">
        <v>515878070</v>
      </c>
      <c r="H22" s="11">
        <v>575720780</v>
      </c>
      <c r="I22" s="11">
        <v>564911753.45000005</v>
      </c>
      <c r="J22" s="11">
        <v>59842.71</v>
      </c>
      <c r="K22" s="11">
        <v>54951.983471</v>
      </c>
      <c r="L22" s="11">
        <v>11.600165519999999</v>
      </c>
      <c r="M22" s="11">
        <v>10809.026548</v>
      </c>
      <c r="N22" s="11">
        <v>9925.6442129999996</v>
      </c>
      <c r="O22" s="11">
        <v>1.9134008952999999</v>
      </c>
    </row>
    <row r="23" spans="1:17" ht="16.5" x14ac:dyDescent="0.5">
      <c r="A23" s="90" t="s">
        <v>906</v>
      </c>
      <c r="B23" s="11">
        <v>1</v>
      </c>
      <c r="C23" s="11">
        <v>0</v>
      </c>
      <c r="D23" s="11">
        <v>1</v>
      </c>
      <c r="E23" s="11">
        <v>0</v>
      </c>
      <c r="F23" s="11">
        <v>843</v>
      </c>
      <c r="G23" s="11">
        <v>377457330</v>
      </c>
      <c r="H23" s="11">
        <v>413340680</v>
      </c>
      <c r="I23" s="11">
        <v>413334263.55000001</v>
      </c>
      <c r="J23" s="11">
        <v>35883.35</v>
      </c>
      <c r="K23" s="11">
        <v>42566.251483</v>
      </c>
      <c r="L23" s="11">
        <v>9.5065977391000001</v>
      </c>
      <c r="M23" s="11">
        <v>6.4164527456</v>
      </c>
      <c r="N23" s="11">
        <v>7.6114504693000002</v>
      </c>
      <c r="O23" s="11">
        <v>1.5523640999999999E-3</v>
      </c>
    </row>
    <row r="24" spans="1:17" ht="16.5" x14ac:dyDescent="0.5">
      <c r="A24" s="90" t="s">
        <v>907</v>
      </c>
      <c r="B24" s="11">
        <v>1</v>
      </c>
      <c r="C24" s="11">
        <v>0</v>
      </c>
      <c r="D24" s="11">
        <v>1</v>
      </c>
      <c r="E24" s="11">
        <v>0</v>
      </c>
      <c r="F24" s="11">
        <v>656</v>
      </c>
      <c r="G24" s="11">
        <v>563084507</v>
      </c>
      <c r="H24" s="11">
        <v>613287140</v>
      </c>
      <c r="I24" s="11">
        <v>616605114.05999994</v>
      </c>
      <c r="J24" s="11">
        <v>50202.633000000002</v>
      </c>
      <c r="K24" s="11">
        <v>76528.403963000004</v>
      </c>
      <c r="L24" s="11">
        <v>8.9156480733999999</v>
      </c>
      <c r="M24" s="11">
        <v>-3317.9740550000001</v>
      </c>
      <c r="N24" s="11">
        <v>-5057.8872799999999</v>
      </c>
      <c r="O24" s="11">
        <v>-0.53810355799999998</v>
      </c>
    </row>
    <row r="25" spans="1:17" ht="16.5" x14ac:dyDescent="0.5">
      <c r="A25" s="90" t="s">
        <v>908</v>
      </c>
      <c r="B25" s="11">
        <v>1</v>
      </c>
      <c r="C25" s="11">
        <v>0</v>
      </c>
      <c r="D25" s="11">
        <v>1</v>
      </c>
      <c r="E25" s="11">
        <v>0</v>
      </c>
      <c r="F25" s="11">
        <v>1049</v>
      </c>
      <c r="G25" s="11">
        <v>467741680</v>
      </c>
      <c r="H25" s="11">
        <v>528912410</v>
      </c>
      <c r="I25" s="11">
        <v>512200048.76999998</v>
      </c>
      <c r="J25" s="11">
        <v>61170.73</v>
      </c>
      <c r="K25" s="11">
        <v>58313.374643000003</v>
      </c>
      <c r="L25" s="11">
        <v>13.077887349999999</v>
      </c>
      <c r="M25" s="11">
        <v>16712.361234</v>
      </c>
      <c r="N25" s="11">
        <v>15931.707563</v>
      </c>
      <c r="O25" s="11">
        <v>3.2628581887000001</v>
      </c>
    </row>
    <row r="26" spans="1:17" ht="16.5" x14ac:dyDescent="0.5">
      <c r="A26" s="90" t="s">
        <v>909</v>
      </c>
      <c r="B26" s="11">
        <v>1</v>
      </c>
      <c r="C26" s="11">
        <v>0</v>
      </c>
      <c r="D26" s="11">
        <v>1</v>
      </c>
      <c r="E26" s="11">
        <v>0</v>
      </c>
      <c r="F26" s="11">
        <v>721</v>
      </c>
      <c r="G26" s="11">
        <v>334382630</v>
      </c>
      <c r="H26" s="11">
        <v>374515930</v>
      </c>
      <c r="I26" s="11">
        <v>366165357.31999999</v>
      </c>
      <c r="J26" s="11">
        <v>40133.300000000003</v>
      </c>
      <c r="K26" s="11">
        <v>55663.384188999997</v>
      </c>
      <c r="L26" s="11">
        <v>12.002208368</v>
      </c>
      <c r="M26" s="11">
        <v>8350.5726759000008</v>
      </c>
      <c r="N26" s="11">
        <v>11581.931589</v>
      </c>
      <c r="O26" s="11">
        <v>2.2805468919999998</v>
      </c>
    </row>
    <row r="27" spans="1:17" ht="16.5" x14ac:dyDescent="0.5">
      <c r="A27" s="90" t="s">
        <v>910</v>
      </c>
      <c r="B27" s="11">
        <v>1</v>
      </c>
      <c r="C27" s="11">
        <v>0</v>
      </c>
      <c r="D27" s="11">
        <v>1</v>
      </c>
      <c r="E27" s="11">
        <v>0</v>
      </c>
      <c r="F27" s="11">
        <v>1755</v>
      </c>
      <c r="G27" s="11">
        <v>794710000</v>
      </c>
      <c r="H27" s="11">
        <v>950742920</v>
      </c>
      <c r="I27" s="11">
        <v>870246373.5</v>
      </c>
      <c r="J27" s="11">
        <v>156032.92000000001</v>
      </c>
      <c r="K27" s="11">
        <v>88907.646724000006</v>
      </c>
      <c r="L27" s="11">
        <v>19.633944457999998</v>
      </c>
      <c r="M27" s="11">
        <v>80496.546499999997</v>
      </c>
      <c r="N27" s="11">
        <v>45866.978062000002</v>
      </c>
      <c r="O27" s="11">
        <v>9.2498571611999996</v>
      </c>
    </row>
    <row r="28" spans="1:17" ht="16.5" x14ac:dyDescent="0.5">
      <c r="A28" s="90" t="s">
        <v>911</v>
      </c>
      <c r="B28" s="11">
        <v>1</v>
      </c>
      <c r="C28" s="11">
        <v>0</v>
      </c>
      <c r="D28" s="11">
        <v>1</v>
      </c>
      <c r="E28" s="11">
        <v>0</v>
      </c>
      <c r="F28" s="11">
        <v>2111</v>
      </c>
      <c r="G28" s="11">
        <v>755516380</v>
      </c>
      <c r="H28" s="11">
        <v>854478103</v>
      </c>
      <c r="I28" s="11">
        <v>827327439.97000003</v>
      </c>
      <c r="J28" s="11">
        <v>98961.722999999998</v>
      </c>
      <c r="K28" s="11">
        <v>46879.072951000002</v>
      </c>
      <c r="L28" s="11">
        <v>13.098554263</v>
      </c>
      <c r="M28" s="11">
        <v>27150.663034000001</v>
      </c>
      <c r="N28" s="11">
        <v>12861.517307</v>
      </c>
      <c r="O28" s="11">
        <v>3.2817312375999999</v>
      </c>
    </row>
    <row r="29" spans="1:17" ht="16.5" x14ac:dyDescent="0.5">
      <c r="A29" s="90" t="s">
        <v>912</v>
      </c>
      <c r="B29" s="11">
        <v>1</v>
      </c>
      <c r="C29" s="11">
        <v>0</v>
      </c>
      <c r="D29" s="11">
        <v>1</v>
      </c>
      <c r="E29" s="11">
        <v>0</v>
      </c>
      <c r="F29" s="11">
        <v>580</v>
      </c>
      <c r="G29" s="11">
        <v>331618110</v>
      </c>
      <c r="H29" s="11">
        <v>396033040</v>
      </c>
      <c r="I29" s="11">
        <v>363138072.51999998</v>
      </c>
      <c r="J29" s="11">
        <v>64414.93</v>
      </c>
      <c r="K29" s="11">
        <v>111060.22414000001</v>
      </c>
      <c r="L29" s="11">
        <v>19.424430709999999</v>
      </c>
      <c r="M29" s="11">
        <v>32894.967476999998</v>
      </c>
      <c r="N29" s="11">
        <v>56715.461168000002</v>
      </c>
      <c r="O29" s="11">
        <v>9.0585289636000006</v>
      </c>
    </row>
    <row r="30" spans="1:17" ht="16.5" x14ac:dyDescent="0.5">
      <c r="A30" s="90" t="s">
        <v>913</v>
      </c>
      <c r="B30" s="11">
        <v>1</v>
      </c>
      <c r="C30" s="11">
        <v>0</v>
      </c>
      <c r="D30" s="11">
        <v>1</v>
      </c>
      <c r="E30" s="11">
        <v>0</v>
      </c>
      <c r="F30" s="11">
        <v>458</v>
      </c>
      <c r="G30" s="11">
        <v>280507490</v>
      </c>
      <c r="H30" s="11">
        <v>346237460</v>
      </c>
      <c r="I30" s="11">
        <v>307169440.31</v>
      </c>
      <c r="J30" s="11">
        <v>65729.97</v>
      </c>
      <c r="K30" s="11">
        <v>143515.21833999999</v>
      </c>
      <c r="L30" s="11">
        <v>23.432518682000001</v>
      </c>
      <c r="M30" s="11">
        <v>39068.019686</v>
      </c>
      <c r="N30" s="11">
        <v>85301.353025000004</v>
      </c>
      <c r="O30" s="11">
        <v>12.718719559</v>
      </c>
    </row>
    <row r="31" spans="1:17" ht="16.5" x14ac:dyDescent="0.5">
      <c r="A31" s="90" t="s">
        <v>914</v>
      </c>
      <c r="B31" s="11">
        <v>1</v>
      </c>
      <c r="C31" s="11">
        <v>0</v>
      </c>
      <c r="D31" s="11">
        <v>1</v>
      </c>
      <c r="E31" s="11">
        <v>0</v>
      </c>
      <c r="F31" s="11">
        <v>1014</v>
      </c>
      <c r="G31" s="11">
        <v>612197270</v>
      </c>
      <c r="H31" s="11">
        <v>762797830</v>
      </c>
      <c r="I31" s="11">
        <v>670385995</v>
      </c>
      <c r="J31" s="11">
        <v>150600.56</v>
      </c>
      <c r="K31" s="11">
        <v>148521.26233</v>
      </c>
      <c r="L31" s="11">
        <v>24.600005157999998</v>
      </c>
      <c r="M31" s="11">
        <v>92411.835003</v>
      </c>
      <c r="N31" s="11">
        <v>91135.931954999993</v>
      </c>
      <c r="O31" s="11">
        <v>13.784869566999999</v>
      </c>
    </row>
    <row r="32" spans="1:17" ht="16.5" x14ac:dyDescent="0.5">
      <c r="A32" s="90" t="s">
        <v>915</v>
      </c>
      <c r="B32" s="11">
        <v>1</v>
      </c>
      <c r="C32" s="11">
        <v>0</v>
      </c>
      <c r="D32" s="11">
        <v>1</v>
      </c>
      <c r="E32" s="11">
        <v>0</v>
      </c>
      <c r="F32" s="11">
        <v>762</v>
      </c>
      <c r="G32" s="11">
        <v>365508880</v>
      </c>
      <c r="H32" s="11">
        <v>466539618</v>
      </c>
      <c r="I32" s="11">
        <v>400250125.57999998</v>
      </c>
      <c r="J32" s="11">
        <v>101030.738</v>
      </c>
      <c r="K32" s="11">
        <v>132586.27033999999</v>
      </c>
      <c r="L32" s="11">
        <v>27.641117227999999</v>
      </c>
      <c r="M32" s="11">
        <v>66289.492417000001</v>
      </c>
      <c r="N32" s="11">
        <v>86994.084537000002</v>
      </c>
      <c r="O32" s="11">
        <v>16.562016644</v>
      </c>
    </row>
    <row r="33" spans="1:15" ht="16.5" x14ac:dyDescent="0.5">
      <c r="A33" s="90" t="s">
        <v>916</v>
      </c>
      <c r="B33" s="11">
        <v>1</v>
      </c>
      <c r="C33" s="11">
        <v>0</v>
      </c>
      <c r="D33" s="11">
        <v>1</v>
      </c>
      <c r="E33" s="11">
        <v>0</v>
      </c>
      <c r="F33" s="11">
        <v>718</v>
      </c>
      <c r="G33" s="11">
        <v>386053300</v>
      </c>
      <c r="H33" s="11">
        <v>472634210</v>
      </c>
      <c r="I33" s="11">
        <v>422747271.70999998</v>
      </c>
      <c r="J33" s="11">
        <v>86580.91</v>
      </c>
      <c r="K33" s="11">
        <v>120586.22563</v>
      </c>
      <c r="L33" s="11">
        <v>22.427190753000001</v>
      </c>
      <c r="M33" s="11">
        <v>49886.938286999997</v>
      </c>
      <c r="N33" s="11">
        <v>69480.415441999998</v>
      </c>
      <c r="O33" s="11">
        <v>11.800652926</v>
      </c>
    </row>
    <row r="34" spans="1:15" ht="16.5" x14ac:dyDescent="0.5">
      <c r="A34" s="90" t="s">
        <v>917</v>
      </c>
      <c r="B34" s="11">
        <v>1</v>
      </c>
      <c r="C34" s="11">
        <v>0</v>
      </c>
      <c r="D34" s="11">
        <v>1</v>
      </c>
      <c r="E34" s="11">
        <v>0</v>
      </c>
      <c r="F34" s="11">
        <v>619</v>
      </c>
      <c r="G34" s="11">
        <v>334020660</v>
      </c>
      <c r="H34" s="11">
        <v>411566910</v>
      </c>
      <c r="I34" s="11">
        <v>365768982.44999999</v>
      </c>
      <c r="J34" s="11">
        <v>77546.25</v>
      </c>
      <c r="K34" s="11">
        <v>125276.6559</v>
      </c>
      <c r="L34" s="11">
        <v>23.216004064</v>
      </c>
      <c r="M34" s="11">
        <v>45797.927555000002</v>
      </c>
      <c r="N34" s="11">
        <v>73986.958893000003</v>
      </c>
      <c r="O34" s="11">
        <v>12.520998157999999</v>
      </c>
    </row>
    <row r="35" spans="1:15" ht="16.5" x14ac:dyDescent="0.5">
      <c r="A35" s="90" t="s">
        <v>918</v>
      </c>
      <c r="B35" s="11">
        <v>1</v>
      </c>
      <c r="C35" s="11">
        <v>0</v>
      </c>
      <c r="D35" s="11">
        <v>1</v>
      </c>
      <c r="E35" s="11">
        <v>0</v>
      </c>
      <c r="F35" s="11">
        <v>662</v>
      </c>
      <c r="G35" s="11">
        <v>337449550</v>
      </c>
      <c r="H35" s="11">
        <v>418241977</v>
      </c>
      <c r="I35" s="11">
        <v>369523784.94</v>
      </c>
      <c r="J35" s="11">
        <v>80792.426999999996</v>
      </c>
      <c r="K35" s="11">
        <v>122042.94108999999</v>
      </c>
      <c r="L35" s="11">
        <v>23.942075786</v>
      </c>
      <c r="M35" s="11">
        <v>48718.192064000003</v>
      </c>
      <c r="N35" s="11">
        <v>73592.435140999994</v>
      </c>
      <c r="O35" s="11">
        <v>13.184047699000001</v>
      </c>
    </row>
    <row r="36" spans="1:15" ht="16.5" x14ac:dyDescent="0.5">
      <c r="A36" s="90" t="s">
        <v>919</v>
      </c>
      <c r="B36" s="11">
        <v>1</v>
      </c>
      <c r="C36" s="11">
        <v>0</v>
      </c>
      <c r="D36" s="11">
        <v>1</v>
      </c>
      <c r="E36" s="11">
        <v>0</v>
      </c>
      <c r="F36" s="11">
        <v>529</v>
      </c>
      <c r="G36" s="11">
        <v>284057060</v>
      </c>
      <c r="H36" s="11">
        <v>355545490</v>
      </c>
      <c r="I36" s="11">
        <v>311056393.31999999</v>
      </c>
      <c r="J36" s="11">
        <v>71488.429999999993</v>
      </c>
      <c r="K36" s="11">
        <v>135138.80906999999</v>
      </c>
      <c r="L36" s="11">
        <v>25.166925969000001</v>
      </c>
      <c r="M36" s="11">
        <v>44489.096683999996</v>
      </c>
      <c r="N36" s="11">
        <v>84100.371803000002</v>
      </c>
      <c r="O36" s="11">
        <v>14.30258231</v>
      </c>
    </row>
    <row r="37" spans="1:15" ht="16.5" x14ac:dyDescent="0.5">
      <c r="A37" s="90" t="s">
        <v>920</v>
      </c>
      <c r="B37" s="11">
        <v>1</v>
      </c>
      <c r="C37" s="11">
        <v>0</v>
      </c>
      <c r="D37" s="11">
        <v>1</v>
      </c>
      <c r="E37" s="11">
        <v>0</v>
      </c>
      <c r="F37" s="11">
        <v>382</v>
      </c>
      <c r="G37" s="11">
        <v>162467440</v>
      </c>
      <c r="H37" s="11">
        <v>181558580</v>
      </c>
      <c r="I37" s="11">
        <v>177909804.16999999</v>
      </c>
      <c r="J37" s="11">
        <v>19091.14</v>
      </c>
      <c r="K37" s="11">
        <v>49976.806282999998</v>
      </c>
      <c r="L37" s="11">
        <v>11.750748335000001</v>
      </c>
      <c r="M37" s="11">
        <v>3648.7758300999999</v>
      </c>
      <c r="N37" s="11">
        <v>9551.7691885999993</v>
      </c>
      <c r="O37" s="11">
        <v>2.0509132968000001</v>
      </c>
    </row>
    <row r="38" spans="1:15" ht="16.5" x14ac:dyDescent="0.5">
      <c r="A38" s="90" t="s">
        <v>921</v>
      </c>
      <c r="B38" s="11">
        <v>2</v>
      </c>
      <c r="C38" s="11">
        <v>1</v>
      </c>
      <c r="D38" s="11">
        <v>0</v>
      </c>
      <c r="E38" s="11">
        <v>0</v>
      </c>
      <c r="F38" s="11">
        <v>1575</v>
      </c>
      <c r="G38" s="11">
        <v>1073111460</v>
      </c>
      <c r="H38" s="11">
        <v>1181445780</v>
      </c>
      <c r="I38" s="11">
        <v>1175109607.8</v>
      </c>
      <c r="J38" s="11">
        <v>108334.32</v>
      </c>
      <c r="K38" s="11">
        <v>68783.695238</v>
      </c>
      <c r="L38" s="11">
        <v>10.09534648</v>
      </c>
      <c r="M38" s="11">
        <v>6336.1721848999996</v>
      </c>
      <c r="N38" s="11">
        <v>4022.9664665999999</v>
      </c>
      <c r="O38" s="11">
        <v>0.53919839839999995</v>
      </c>
    </row>
    <row r="39" spans="1:15" ht="16.5" x14ac:dyDescent="0.5">
      <c r="A39" s="90" t="s">
        <v>922</v>
      </c>
      <c r="B39" s="11">
        <v>2</v>
      </c>
      <c r="C39" s="11">
        <v>1</v>
      </c>
      <c r="D39" s="11">
        <v>0</v>
      </c>
      <c r="E39" s="11">
        <v>0</v>
      </c>
      <c r="F39" s="11">
        <v>266</v>
      </c>
      <c r="G39" s="11">
        <v>132808200</v>
      </c>
      <c r="H39" s="11">
        <v>145302985</v>
      </c>
      <c r="I39" s="11">
        <v>145431483.71000001</v>
      </c>
      <c r="J39" s="11">
        <v>12494.785</v>
      </c>
      <c r="K39" s="11">
        <v>46972.875939999998</v>
      </c>
      <c r="L39" s="11">
        <v>9.4081427201000007</v>
      </c>
      <c r="M39" s="11">
        <v>-128.49871239999999</v>
      </c>
      <c r="N39" s="11">
        <v>-483.07786629999998</v>
      </c>
      <c r="O39" s="11">
        <v>-8.8356874000000002E-2</v>
      </c>
    </row>
    <row r="40" spans="1:15" x14ac:dyDescent="0.35">
      <c r="A40" s="90" t="s">
        <v>923</v>
      </c>
      <c r="B40" s="11">
        <v>2</v>
      </c>
      <c r="C40" s="11">
        <v>1</v>
      </c>
      <c r="D40" s="11">
        <v>0</v>
      </c>
      <c r="E40" s="11">
        <v>0</v>
      </c>
      <c r="F40" s="11">
        <v>1381</v>
      </c>
      <c r="G40" s="11">
        <v>467575330</v>
      </c>
      <c r="H40" s="11">
        <v>527198270</v>
      </c>
      <c r="I40" s="11">
        <v>512017887.37</v>
      </c>
      <c r="J40" s="11">
        <v>59622.94</v>
      </c>
      <c r="K40" s="11">
        <v>43173.743664000001</v>
      </c>
      <c r="L40" s="11">
        <v>12.751515355</v>
      </c>
      <c r="M40" s="11">
        <v>15180.382631</v>
      </c>
      <c r="N40" s="11">
        <v>10992.311825999999</v>
      </c>
      <c r="O40" s="11">
        <v>2.9648149031000002</v>
      </c>
    </row>
    <row r="41" spans="1:15" x14ac:dyDescent="0.35">
      <c r="A41" s="90" t="s">
        <v>924</v>
      </c>
      <c r="B41" s="11">
        <v>2</v>
      </c>
      <c r="C41" s="11">
        <v>1</v>
      </c>
      <c r="D41" s="11">
        <v>0</v>
      </c>
      <c r="E41" s="11">
        <v>0</v>
      </c>
      <c r="F41" s="11">
        <v>763</v>
      </c>
      <c r="G41" s="11">
        <v>284054230</v>
      </c>
      <c r="H41" s="11">
        <v>328740476</v>
      </c>
      <c r="I41" s="11">
        <v>311053294.32999998</v>
      </c>
      <c r="J41" s="11">
        <v>44686.245999999999</v>
      </c>
      <c r="K41" s="11">
        <v>58566.508519000003</v>
      </c>
      <c r="L41" s="11">
        <v>15.731589703999999</v>
      </c>
      <c r="M41" s="11">
        <v>17687.181672999999</v>
      </c>
      <c r="N41" s="11">
        <v>23181.10311</v>
      </c>
      <c r="O41" s="11">
        <v>5.6862222632000003</v>
      </c>
    </row>
    <row r="42" spans="1:15" x14ac:dyDescent="0.35">
      <c r="A42" s="90" t="s">
        <v>925</v>
      </c>
      <c r="B42" s="11">
        <v>2</v>
      </c>
      <c r="C42" s="11">
        <v>1</v>
      </c>
      <c r="D42" s="11">
        <v>0</v>
      </c>
      <c r="E42" s="11">
        <v>0</v>
      </c>
      <c r="F42" s="11">
        <v>1058</v>
      </c>
      <c r="G42" s="11">
        <v>361598840</v>
      </c>
      <c r="H42" s="11">
        <v>435459290</v>
      </c>
      <c r="I42" s="11">
        <v>395968440.27999997</v>
      </c>
      <c r="J42" s="11">
        <v>73860.45</v>
      </c>
      <c r="K42" s="11">
        <v>69811.389414000005</v>
      </c>
      <c r="L42" s="11">
        <v>20.426074928999999</v>
      </c>
      <c r="M42" s="11">
        <v>39490.849724</v>
      </c>
      <c r="N42" s="11">
        <v>37325.944918000001</v>
      </c>
      <c r="O42" s="11">
        <v>9.9732316283000007</v>
      </c>
    </row>
    <row r="43" spans="1:15" x14ac:dyDescent="0.35">
      <c r="A43" s="90" t="s">
        <v>926</v>
      </c>
      <c r="B43" s="11">
        <v>2</v>
      </c>
      <c r="C43" s="11">
        <v>1</v>
      </c>
      <c r="D43" s="11">
        <v>0</v>
      </c>
      <c r="E43" s="11">
        <v>0</v>
      </c>
      <c r="F43" s="11">
        <v>628</v>
      </c>
      <c r="G43" s="11">
        <v>212068380</v>
      </c>
      <c r="H43" s="11">
        <v>246263000</v>
      </c>
      <c r="I43" s="11">
        <v>232225262.84</v>
      </c>
      <c r="J43" s="11">
        <v>34194.620000000003</v>
      </c>
      <c r="K43" s="11">
        <v>54450.031846999998</v>
      </c>
      <c r="L43" s="11">
        <v>16.124336877000001</v>
      </c>
      <c r="M43" s="11">
        <v>14037.737163</v>
      </c>
      <c r="N43" s="11">
        <v>22353.084654999999</v>
      </c>
      <c r="O43" s="11">
        <v>6.0448794379999997</v>
      </c>
    </row>
    <row r="44" spans="1:15" x14ac:dyDescent="0.35">
      <c r="A44" s="90" t="s">
        <v>927</v>
      </c>
      <c r="B44" s="11">
        <v>2</v>
      </c>
      <c r="C44" s="11">
        <v>1</v>
      </c>
      <c r="D44" s="11">
        <v>0</v>
      </c>
      <c r="E44" s="11">
        <v>0</v>
      </c>
      <c r="F44" s="11">
        <v>557</v>
      </c>
      <c r="G44" s="11">
        <v>217607770</v>
      </c>
      <c r="H44" s="11">
        <v>220095800</v>
      </c>
      <c r="I44" s="11">
        <v>238291166.19999999</v>
      </c>
      <c r="J44" s="11">
        <v>2488.0300000000002</v>
      </c>
      <c r="K44" s="11">
        <v>4466.8402153999996</v>
      </c>
      <c r="L44" s="11">
        <v>1.1433553131</v>
      </c>
      <c r="M44" s="11">
        <v>-18195.3662</v>
      </c>
      <c r="N44" s="11">
        <v>-32666.72567</v>
      </c>
      <c r="O44" s="11">
        <v>-7.6357703419999998</v>
      </c>
    </row>
    <row r="45" spans="1:15" x14ac:dyDescent="0.35">
      <c r="A45" s="90" t="s">
        <v>928</v>
      </c>
      <c r="B45" s="11">
        <v>2</v>
      </c>
      <c r="C45" s="11">
        <v>1</v>
      </c>
      <c r="D45" s="11">
        <v>0</v>
      </c>
      <c r="E45" s="11">
        <v>0</v>
      </c>
      <c r="F45" s="11">
        <v>172</v>
      </c>
      <c r="G45" s="11">
        <v>59479600</v>
      </c>
      <c r="H45" s="11">
        <v>68110460</v>
      </c>
      <c r="I45" s="11">
        <v>65133075.206</v>
      </c>
      <c r="J45" s="11">
        <v>8630.86</v>
      </c>
      <c r="K45" s="11">
        <v>50179.418604999999</v>
      </c>
      <c r="L45" s="11">
        <v>14.510622129</v>
      </c>
      <c r="M45" s="11">
        <v>2977.3847936000002</v>
      </c>
      <c r="N45" s="11">
        <v>17310.376706999999</v>
      </c>
      <c r="O45" s="11">
        <v>4.5712332547000001</v>
      </c>
    </row>
    <row r="46" spans="1:15" x14ac:dyDescent="0.35">
      <c r="A46" s="90" t="s">
        <v>929</v>
      </c>
      <c r="B46" s="11">
        <v>2</v>
      </c>
      <c r="C46" s="11">
        <v>1</v>
      </c>
      <c r="D46" s="11">
        <v>0</v>
      </c>
      <c r="E46" s="11">
        <v>0</v>
      </c>
      <c r="F46" s="11">
        <v>13</v>
      </c>
      <c r="G46" s="11">
        <v>5942750</v>
      </c>
      <c r="H46" s="11">
        <v>7614250</v>
      </c>
      <c r="I46" s="11">
        <v>6507602.3154999996</v>
      </c>
      <c r="J46" s="11">
        <v>1671.5</v>
      </c>
      <c r="K46" s="11">
        <v>128576.92307999999</v>
      </c>
      <c r="L46" s="11">
        <v>28.126709014999999</v>
      </c>
      <c r="M46" s="11">
        <v>1106.6476845</v>
      </c>
      <c r="N46" s="11">
        <v>85126.744965000005</v>
      </c>
      <c r="O46" s="11">
        <v>17.005459629000001</v>
      </c>
    </row>
    <row r="47" spans="1:15" x14ac:dyDescent="0.35">
      <c r="A47" s="90" t="s">
        <v>930</v>
      </c>
      <c r="B47" s="11">
        <v>2</v>
      </c>
      <c r="C47" s="11">
        <v>1</v>
      </c>
      <c r="D47" s="11">
        <v>0</v>
      </c>
      <c r="E47" s="11">
        <v>0</v>
      </c>
      <c r="F47" s="11">
        <v>357</v>
      </c>
      <c r="G47" s="11">
        <v>88010020</v>
      </c>
      <c r="H47" s="11">
        <v>78031190</v>
      </c>
      <c r="I47" s="11">
        <v>96375282.475999996</v>
      </c>
      <c r="J47" s="11">
        <v>-9978.83</v>
      </c>
      <c r="K47" s="11">
        <v>-27951.904760000001</v>
      </c>
      <c r="L47" s="11">
        <v>-11.33828853</v>
      </c>
      <c r="M47" s="11">
        <v>-18344.092479999999</v>
      </c>
      <c r="N47" s="11">
        <v>-51384.012540000003</v>
      </c>
      <c r="O47" s="11">
        <v>-19.034022010000001</v>
      </c>
    </row>
    <row r="48" spans="1:15" x14ac:dyDescent="0.35">
      <c r="A48" s="90" t="s">
        <v>931</v>
      </c>
      <c r="B48" s="11">
        <v>2</v>
      </c>
      <c r="C48" s="11">
        <v>1</v>
      </c>
      <c r="D48" s="11">
        <v>0</v>
      </c>
      <c r="E48" s="11">
        <v>0</v>
      </c>
      <c r="F48" s="11">
        <v>143</v>
      </c>
      <c r="G48" s="11">
        <v>27457830</v>
      </c>
      <c r="H48" s="11">
        <v>22727950</v>
      </c>
      <c r="I48" s="11">
        <v>30067668.686000001</v>
      </c>
      <c r="J48" s="11">
        <v>-4729.88</v>
      </c>
      <c r="K48" s="11">
        <v>-33076.083919999997</v>
      </c>
      <c r="L48" s="11">
        <v>-17.22597889</v>
      </c>
      <c r="M48" s="11">
        <v>-7339.7186860000002</v>
      </c>
      <c r="N48" s="11">
        <v>-51326.704100000003</v>
      </c>
      <c r="O48" s="11">
        <v>-24.41066769</v>
      </c>
    </row>
    <row r="49" spans="1:15" x14ac:dyDescent="0.35">
      <c r="A49" s="90" t="s">
        <v>932</v>
      </c>
      <c r="B49" s="11">
        <v>2</v>
      </c>
      <c r="C49" s="11">
        <v>1</v>
      </c>
      <c r="D49" s="11">
        <v>0</v>
      </c>
      <c r="E49" s="11">
        <v>0</v>
      </c>
      <c r="F49" s="11">
        <v>139</v>
      </c>
      <c r="G49" s="11">
        <v>29173090</v>
      </c>
      <c r="H49" s="11">
        <v>25617550</v>
      </c>
      <c r="I49" s="11">
        <v>31945962.397</v>
      </c>
      <c r="J49" s="11">
        <v>-3555.54</v>
      </c>
      <c r="K49" s="11">
        <v>-25579.424459999998</v>
      </c>
      <c r="L49" s="11">
        <v>-12.187738769999999</v>
      </c>
      <c r="M49" s="11">
        <v>-6328.4123970000001</v>
      </c>
      <c r="N49" s="11">
        <v>-45528.146739999996</v>
      </c>
      <c r="O49" s="11">
        <v>-19.809740959999999</v>
      </c>
    </row>
    <row r="50" spans="1:15" x14ac:dyDescent="0.35">
      <c r="A50" s="90" t="s">
        <v>933</v>
      </c>
      <c r="B50" s="11">
        <v>2</v>
      </c>
      <c r="C50" s="11">
        <v>1</v>
      </c>
      <c r="D50" s="11">
        <v>0</v>
      </c>
      <c r="E50" s="11">
        <v>0</v>
      </c>
      <c r="F50" s="11">
        <v>561</v>
      </c>
      <c r="G50" s="11">
        <v>149761160</v>
      </c>
      <c r="H50" s="11">
        <v>141485120</v>
      </c>
      <c r="I50" s="11">
        <v>163995805.24000001</v>
      </c>
      <c r="J50" s="11">
        <v>-8276.0400000000009</v>
      </c>
      <c r="K50" s="11">
        <v>-14752.29947</v>
      </c>
      <c r="L50" s="11">
        <v>-5.5261591189999999</v>
      </c>
      <c r="M50" s="11">
        <v>-22510.685239999999</v>
      </c>
      <c r="N50" s="11">
        <v>-40125.998639999998</v>
      </c>
      <c r="O50" s="11">
        <v>-13.72637868</v>
      </c>
    </row>
    <row r="51" spans="1:15" x14ac:dyDescent="0.35">
      <c r="A51" s="90" t="s">
        <v>934</v>
      </c>
      <c r="B51" s="11">
        <v>2</v>
      </c>
      <c r="C51" s="11">
        <v>1</v>
      </c>
      <c r="D51" s="11">
        <v>0</v>
      </c>
      <c r="E51" s="11">
        <v>0</v>
      </c>
      <c r="F51" s="11">
        <v>103</v>
      </c>
      <c r="G51" s="11">
        <v>24587420</v>
      </c>
      <c r="H51" s="11">
        <v>17846660</v>
      </c>
      <c r="I51" s="11">
        <v>26924429.149</v>
      </c>
      <c r="J51" s="11">
        <v>-6740.76</v>
      </c>
      <c r="K51" s="11">
        <v>-65444.271840000001</v>
      </c>
      <c r="L51" s="11">
        <v>-27.415483200000001</v>
      </c>
      <c r="M51" s="11">
        <v>-9077.7691489999997</v>
      </c>
      <c r="N51" s="11">
        <v>-88133.681049999999</v>
      </c>
      <c r="O51" s="11">
        <v>-33.715734879999999</v>
      </c>
    </row>
    <row r="52" spans="1:15" x14ac:dyDescent="0.35">
      <c r="A52" s="90" t="s">
        <v>935</v>
      </c>
      <c r="B52" s="11">
        <v>2</v>
      </c>
      <c r="C52" s="11">
        <v>1</v>
      </c>
      <c r="D52" s="11">
        <v>0</v>
      </c>
      <c r="E52" s="11">
        <v>0</v>
      </c>
      <c r="F52" s="11">
        <v>580</v>
      </c>
      <c r="G52" s="11">
        <v>131070540</v>
      </c>
      <c r="H52" s="11">
        <v>113681310</v>
      </c>
      <c r="I52" s="11">
        <v>143528660.90000001</v>
      </c>
      <c r="J52" s="11">
        <v>-17389.23</v>
      </c>
      <c r="K52" s="11">
        <v>-29981.43103</v>
      </c>
      <c r="L52" s="11">
        <v>-13.267077410000001</v>
      </c>
      <c r="M52" s="11">
        <v>-29847.350900000001</v>
      </c>
      <c r="N52" s="11">
        <v>-51460.949840000001</v>
      </c>
      <c r="O52" s="11">
        <v>-20.795394259999998</v>
      </c>
    </row>
    <row r="53" spans="1:15" x14ac:dyDescent="0.35">
      <c r="A53" s="90" t="s">
        <v>936</v>
      </c>
      <c r="B53" s="11">
        <v>2</v>
      </c>
      <c r="C53" s="11">
        <v>1</v>
      </c>
      <c r="D53" s="11">
        <v>0</v>
      </c>
      <c r="E53" s="11">
        <v>0</v>
      </c>
      <c r="F53" s="11">
        <v>134</v>
      </c>
      <c r="G53" s="11">
        <v>29595000</v>
      </c>
      <c r="H53" s="11">
        <v>22145900</v>
      </c>
      <c r="I53" s="11">
        <v>32407974.511</v>
      </c>
      <c r="J53" s="11">
        <v>-7449.1</v>
      </c>
      <c r="K53" s="11">
        <v>-55590.298510000001</v>
      </c>
      <c r="L53" s="11">
        <v>-25.170130090000001</v>
      </c>
      <c r="M53" s="11">
        <v>-10262.07451</v>
      </c>
      <c r="N53" s="11">
        <v>-76582.645610000007</v>
      </c>
      <c r="O53" s="11">
        <v>-31.6652758</v>
      </c>
    </row>
    <row r="54" spans="1:15" x14ac:dyDescent="0.35">
      <c r="A54" s="90" t="s">
        <v>937</v>
      </c>
      <c r="B54" s="11">
        <v>2</v>
      </c>
      <c r="C54" s="11">
        <v>1</v>
      </c>
      <c r="D54" s="11">
        <v>0</v>
      </c>
      <c r="E54" s="11">
        <v>0</v>
      </c>
      <c r="F54" s="11">
        <v>426</v>
      </c>
      <c r="G54" s="11">
        <v>100173170</v>
      </c>
      <c r="H54" s="11">
        <v>89289230</v>
      </c>
      <c r="I54" s="11">
        <v>109694527.45999999</v>
      </c>
      <c r="J54" s="11">
        <v>-10883.94</v>
      </c>
      <c r="K54" s="11">
        <v>-25549.154930000001</v>
      </c>
      <c r="L54" s="11">
        <v>-10.86512486</v>
      </c>
      <c r="M54" s="11">
        <v>-20405.297460000002</v>
      </c>
      <c r="N54" s="11">
        <v>-47899.759290000002</v>
      </c>
      <c r="O54" s="11">
        <v>-18.601928399999998</v>
      </c>
    </row>
    <row r="55" spans="1:15" x14ac:dyDescent="0.35">
      <c r="A55" s="90" t="s">
        <v>938</v>
      </c>
      <c r="B55" s="11">
        <v>2</v>
      </c>
      <c r="C55" s="11">
        <v>1</v>
      </c>
      <c r="D55" s="11">
        <v>0</v>
      </c>
      <c r="E55" s="11">
        <v>0</v>
      </c>
      <c r="F55" s="11">
        <v>393</v>
      </c>
      <c r="G55" s="11">
        <v>93937070</v>
      </c>
      <c r="H55" s="11">
        <v>70737830</v>
      </c>
      <c r="I55" s="11">
        <v>102865692.52</v>
      </c>
      <c r="J55" s="11">
        <v>-23199.24</v>
      </c>
      <c r="K55" s="11">
        <v>-59031.145040000003</v>
      </c>
      <c r="L55" s="11">
        <v>-24.69657612</v>
      </c>
      <c r="M55" s="11">
        <v>-32127.862519999999</v>
      </c>
      <c r="N55" s="11">
        <v>-81750.286319999999</v>
      </c>
      <c r="O55" s="11">
        <v>-31.232825770000002</v>
      </c>
    </row>
    <row r="56" spans="1:15" x14ac:dyDescent="0.35">
      <c r="A56" s="90" t="s">
        <v>939</v>
      </c>
      <c r="B56" s="11">
        <v>2</v>
      </c>
      <c r="C56" s="11">
        <v>1</v>
      </c>
      <c r="D56" s="11">
        <v>0</v>
      </c>
      <c r="E56" s="11">
        <v>0</v>
      </c>
      <c r="F56" s="11">
        <v>481</v>
      </c>
      <c r="G56" s="11">
        <v>112277940</v>
      </c>
      <c r="H56" s="11">
        <v>97093570</v>
      </c>
      <c r="I56" s="11">
        <v>122949843.48</v>
      </c>
      <c r="J56" s="11">
        <v>-15184.37</v>
      </c>
      <c r="K56" s="11">
        <v>-31568.336800000001</v>
      </c>
      <c r="L56" s="11">
        <v>-13.52391218</v>
      </c>
      <c r="M56" s="11">
        <v>-25856.27348</v>
      </c>
      <c r="N56" s="11">
        <v>-53755.246310000002</v>
      </c>
      <c r="O56" s="11">
        <v>-21.029936070000002</v>
      </c>
    </row>
    <row r="57" spans="1:15" x14ac:dyDescent="0.35">
      <c r="A57" s="90" t="s">
        <v>940</v>
      </c>
      <c r="B57" s="11">
        <v>2</v>
      </c>
      <c r="C57" s="11">
        <v>1</v>
      </c>
      <c r="D57" s="11">
        <v>0</v>
      </c>
      <c r="E57" s="11">
        <v>0</v>
      </c>
      <c r="F57" s="11">
        <v>294</v>
      </c>
      <c r="G57" s="11">
        <v>71076770</v>
      </c>
      <c r="H57" s="11">
        <v>61265630</v>
      </c>
      <c r="I57" s="11">
        <v>77832544.364999995</v>
      </c>
      <c r="J57" s="11">
        <v>-9811.14</v>
      </c>
      <c r="K57" s="11">
        <v>-33371.224490000001</v>
      </c>
      <c r="L57" s="11">
        <v>-13.803581680000001</v>
      </c>
      <c r="M57" s="11">
        <v>-16566.914369999999</v>
      </c>
      <c r="N57" s="11">
        <v>-56350.048860000003</v>
      </c>
      <c r="O57" s="11">
        <v>-21.28533058</v>
      </c>
    </row>
    <row r="58" spans="1:15" x14ac:dyDescent="0.35">
      <c r="A58" s="90" t="s">
        <v>941</v>
      </c>
      <c r="B58" s="11">
        <v>2</v>
      </c>
      <c r="C58" s="11">
        <v>1</v>
      </c>
      <c r="D58" s="11">
        <v>0</v>
      </c>
      <c r="E58" s="11">
        <v>0</v>
      </c>
      <c r="F58" s="11">
        <v>1049</v>
      </c>
      <c r="G58" s="11">
        <v>255808050</v>
      </c>
      <c r="H58" s="11">
        <v>223282770</v>
      </c>
      <c r="I58" s="11">
        <v>280122343.77999997</v>
      </c>
      <c r="J58" s="11">
        <v>-32525.279999999999</v>
      </c>
      <c r="K58" s="11">
        <v>-31005.986649999999</v>
      </c>
      <c r="L58" s="11">
        <v>-12.71472106</v>
      </c>
      <c r="M58" s="11">
        <v>-56839.573779999999</v>
      </c>
      <c r="N58" s="11">
        <v>-54184.531719999999</v>
      </c>
      <c r="O58" s="11">
        <v>-20.29098179</v>
      </c>
    </row>
    <row r="59" spans="1:15" x14ac:dyDescent="0.35">
      <c r="A59" s="90" t="s">
        <v>942</v>
      </c>
      <c r="B59" s="11">
        <v>2</v>
      </c>
      <c r="C59" s="11">
        <v>1</v>
      </c>
      <c r="D59" s="11">
        <v>0</v>
      </c>
      <c r="E59" s="11">
        <v>0</v>
      </c>
      <c r="F59" s="11">
        <v>1333</v>
      </c>
      <c r="G59" s="11">
        <v>354714620</v>
      </c>
      <c r="H59" s="11">
        <v>262254570</v>
      </c>
      <c r="I59" s="11">
        <v>388429882.19999999</v>
      </c>
      <c r="J59" s="11">
        <v>-92460.05</v>
      </c>
      <c r="K59" s="11">
        <v>-69362.378089999998</v>
      </c>
      <c r="L59" s="11">
        <v>-26.066038670000001</v>
      </c>
      <c r="M59" s="11">
        <v>-126175.3122</v>
      </c>
      <c r="N59" s="11">
        <v>-94655.147939999995</v>
      </c>
      <c r="O59" s="11">
        <v>-32.483420559999999</v>
      </c>
    </row>
    <row r="60" spans="1:15" x14ac:dyDescent="0.35">
      <c r="A60" s="90" t="s">
        <v>943</v>
      </c>
      <c r="B60" s="11">
        <v>2</v>
      </c>
      <c r="C60" s="11">
        <v>1</v>
      </c>
      <c r="D60" s="11">
        <v>0</v>
      </c>
      <c r="E60" s="11">
        <v>0</v>
      </c>
      <c r="F60" s="11">
        <v>749</v>
      </c>
      <c r="G60" s="11">
        <v>270804640</v>
      </c>
      <c r="H60" s="11">
        <v>219117520</v>
      </c>
      <c r="I60" s="11">
        <v>296544344.33999997</v>
      </c>
      <c r="J60" s="11">
        <v>-51687.12</v>
      </c>
      <c r="K60" s="11">
        <v>-69008.170889999994</v>
      </c>
      <c r="L60" s="11">
        <v>-19.086497189999999</v>
      </c>
      <c r="M60" s="11">
        <v>-77426.824340000006</v>
      </c>
      <c r="N60" s="11">
        <v>-103373.5972</v>
      </c>
      <c r="O60" s="11">
        <v>-26.109695169999998</v>
      </c>
    </row>
    <row r="61" spans="1:15" x14ac:dyDescent="0.35">
      <c r="A61" s="90" t="s">
        <v>944</v>
      </c>
      <c r="B61" s="11">
        <v>2</v>
      </c>
      <c r="C61" s="11">
        <v>1</v>
      </c>
      <c r="D61" s="11">
        <v>0</v>
      </c>
      <c r="E61" s="11">
        <v>0</v>
      </c>
      <c r="F61" s="11">
        <v>462</v>
      </c>
      <c r="G61" s="11">
        <v>116187280</v>
      </c>
      <c r="H61" s="11">
        <v>101659690</v>
      </c>
      <c r="I61" s="11">
        <v>127230762.25</v>
      </c>
      <c r="J61" s="11">
        <v>-14527.59</v>
      </c>
      <c r="K61" s="11">
        <v>-31445</v>
      </c>
      <c r="L61" s="11">
        <v>-12.503597640000001</v>
      </c>
      <c r="M61" s="11">
        <v>-25571.072250000001</v>
      </c>
      <c r="N61" s="11">
        <v>-55348.641230000001</v>
      </c>
      <c r="O61" s="11">
        <v>-20.098183639999998</v>
      </c>
    </row>
    <row r="62" spans="1:15" x14ac:dyDescent="0.35">
      <c r="A62" s="90" t="s">
        <v>945</v>
      </c>
      <c r="B62" s="11">
        <v>2</v>
      </c>
      <c r="C62" s="11">
        <v>1</v>
      </c>
      <c r="D62" s="11">
        <v>0</v>
      </c>
      <c r="E62" s="11">
        <v>0</v>
      </c>
      <c r="F62" s="11">
        <v>567</v>
      </c>
      <c r="G62" s="11">
        <v>135711730</v>
      </c>
      <c r="H62" s="11">
        <v>111041880</v>
      </c>
      <c r="I62" s="11">
        <v>148610991.27000001</v>
      </c>
      <c r="J62" s="11">
        <v>-24669.85</v>
      </c>
      <c r="K62" s="11">
        <v>-43509.43563</v>
      </c>
      <c r="L62" s="11">
        <v>-18.17812653</v>
      </c>
      <c r="M62" s="11">
        <v>-37569.111270000001</v>
      </c>
      <c r="N62" s="11">
        <v>-66259.45551</v>
      </c>
      <c r="O62" s="11">
        <v>-25.280170030000001</v>
      </c>
    </row>
    <row r="63" spans="1:15" x14ac:dyDescent="0.35">
      <c r="A63" s="90" t="s">
        <v>946</v>
      </c>
      <c r="B63" s="11">
        <v>2</v>
      </c>
      <c r="C63" s="11">
        <v>1</v>
      </c>
      <c r="D63" s="11">
        <v>0</v>
      </c>
      <c r="E63" s="11">
        <v>0</v>
      </c>
      <c r="F63" s="11">
        <v>1002</v>
      </c>
      <c r="G63" s="11">
        <v>256722110</v>
      </c>
      <c r="H63" s="11">
        <v>198201360</v>
      </c>
      <c r="I63" s="11">
        <v>281123284.25</v>
      </c>
      <c r="J63" s="11">
        <v>-58520.75</v>
      </c>
      <c r="K63" s="11">
        <v>-58403.94212</v>
      </c>
      <c r="L63" s="11">
        <v>-22.795368109999998</v>
      </c>
      <c r="M63" s="11">
        <v>-82921.924249999996</v>
      </c>
      <c r="N63" s="11">
        <v>-82756.411429999993</v>
      </c>
      <c r="O63" s="11">
        <v>-29.4966404</v>
      </c>
    </row>
    <row r="64" spans="1:15" x14ac:dyDescent="0.35">
      <c r="A64" s="90" t="s">
        <v>947</v>
      </c>
      <c r="B64" s="11">
        <v>2</v>
      </c>
      <c r="C64" s="11">
        <v>1</v>
      </c>
      <c r="D64" s="11">
        <v>0</v>
      </c>
      <c r="E64" s="11">
        <v>0</v>
      </c>
      <c r="F64" s="11">
        <v>248</v>
      </c>
      <c r="G64" s="11">
        <v>59350130</v>
      </c>
      <c r="H64" s="11">
        <v>43707830</v>
      </c>
      <c r="I64" s="11">
        <v>64991299.215000004</v>
      </c>
      <c r="J64" s="11">
        <v>-15642.3</v>
      </c>
      <c r="K64" s="11">
        <v>-63073.79032</v>
      </c>
      <c r="L64" s="11">
        <v>-26.355965860000001</v>
      </c>
      <c r="M64" s="11">
        <v>-21283.469219999999</v>
      </c>
      <c r="N64" s="11">
        <v>-85820.44038</v>
      </c>
      <c r="O64" s="11">
        <v>-32.748182409999998</v>
      </c>
    </row>
    <row r="65" spans="1:15" x14ac:dyDescent="0.35">
      <c r="A65" s="90" t="s">
        <v>948</v>
      </c>
      <c r="B65" s="11">
        <v>2</v>
      </c>
      <c r="C65" s="11">
        <v>1</v>
      </c>
      <c r="D65" s="11">
        <v>0</v>
      </c>
      <c r="E65" s="11">
        <v>0</v>
      </c>
      <c r="F65" s="11">
        <v>332</v>
      </c>
      <c r="G65" s="11">
        <v>86730900</v>
      </c>
      <c r="H65" s="11">
        <v>69514540</v>
      </c>
      <c r="I65" s="11">
        <v>94974583.427000001</v>
      </c>
      <c r="J65" s="11">
        <v>-17216.36</v>
      </c>
      <c r="K65" s="11">
        <v>-51856.506020000001</v>
      </c>
      <c r="L65" s="11">
        <v>-19.85031863</v>
      </c>
      <c r="M65" s="11">
        <v>-25460.043430000002</v>
      </c>
      <c r="N65" s="11">
        <v>-76686.877789999999</v>
      </c>
      <c r="O65" s="11">
        <v>-26.807217789999999</v>
      </c>
    </row>
    <row r="66" spans="1:15" x14ac:dyDescent="0.35">
      <c r="A66" s="90" t="s">
        <v>949</v>
      </c>
      <c r="B66" s="11">
        <v>2</v>
      </c>
      <c r="C66" s="11">
        <v>1</v>
      </c>
      <c r="D66" s="11">
        <v>0</v>
      </c>
      <c r="E66" s="11">
        <v>0</v>
      </c>
      <c r="F66" s="11">
        <v>870</v>
      </c>
      <c r="G66" s="11">
        <v>211184000</v>
      </c>
      <c r="H66" s="11">
        <v>184512190</v>
      </c>
      <c r="I66" s="11">
        <v>231256823.41999999</v>
      </c>
      <c r="J66" s="11">
        <v>-26671.81</v>
      </c>
      <c r="K66" s="11">
        <v>-30657.25287</v>
      </c>
      <c r="L66" s="11">
        <v>-12.629654710000001</v>
      </c>
      <c r="M66" s="11">
        <v>-46744.633419999998</v>
      </c>
      <c r="N66" s="11">
        <v>-53729.4637</v>
      </c>
      <c r="O66" s="11">
        <v>-20.213299110000001</v>
      </c>
    </row>
    <row r="67" spans="1:15" x14ac:dyDescent="0.35">
      <c r="A67" s="90" t="s">
        <v>950</v>
      </c>
      <c r="B67" s="11">
        <v>2</v>
      </c>
      <c r="C67" s="11">
        <v>1</v>
      </c>
      <c r="D67" s="11">
        <v>0</v>
      </c>
      <c r="E67" s="11">
        <v>0</v>
      </c>
      <c r="F67" s="11">
        <v>624</v>
      </c>
      <c r="G67" s="11">
        <v>157260090</v>
      </c>
      <c r="H67" s="11">
        <v>138611000</v>
      </c>
      <c r="I67" s="11">
        <v>172207500.87</v>
      </c>
      <c r="J67" s="11">
        <v>-18649.09</v>
      </c>
      <c r="K67" s="11">
        <v>-29886.36218</v>
      </c>
      <c r="L67" s="11">
        <v>-11.85875577</v>
      </c>
      <c r="M67" s="11">
        <v>-33596.500870000003</v>
      </c>
      <c r="N67" s="11">
        <v>-53840.546269999999</v>
      </c>
      <c r="O67" s="11">
        <v>-19.509313299999999</v>
      </c>
    </row>
    <row r="68" spans="1:15" x14ac:dyDescent="0.35">
      <c r="A68" s="90" t="s">
        <v>951</v>
      </c>
      <c r="B68" s="11">
        <v>2</v>
      </c>
      <c r="C68" s="11">
        <v>1</v>
      </c>
      <c r="D68" s="11">
        <v>0</v>
      </c>
      <c r="E68" s="11">
        <v>0</v>
      </c>
      <c r="F68" s="11">
        <v>554</v>
      </c>
      <c r="G68" s="11">
        <v>136663870</v>
      </c>
      <c r="H68" s="11">
        <v>116645900</v>
      </c>
      <c r="I68" s="11">
        <v>149653631.21000001</v>
      </c>
      <c r="J68" s="11">
        <v>-20017.97</v>
      </c>
      <c r="K68" s="11">
        <v>-36133.51986</v>
      </c>
      <c r="L68" s="11">
        <v>-14.64759486</v>
      </c>
      <c r="M68" s="11">
        <v>-33007.731209999998</v>
      </c>
      <c r="N68" s="11">
        <v>-59580.742250000003</v>
      </c>
      <c r="O68" s="11">
        <v>-22.0560844</v>
      </c>
    </row>
    <row r="69" spans="1:15" x14ac:dyDescent="0.35">
      <c r="A69" s="90" t="s">
        <v>952</v>
      </c>
      <c r="B69" s="11">
        <v>2</v>
      </c>
      <c r="C69" s="11">
        <v>1</v>
      </c>
      <c r="D69" s="11">
        <v>0</v>
      </c>
      <c r="E69" s="11">
        <v>0</v>
      </c>
      <c r="F69" s="11">
        <v>477</v>
      </c>
      <c r="G69" s="11">
        <v>115412850</v>
      </c>
      <c r="H69" s="11">
        <v>93278730</v>
      </c>
      <c r="I69" s="11">
        <v>126382723.47</v>
      </c>
      <c r="J69" s="11">
        <v>-22134.12</v>
      </c>
      <c r="K69" s="11">
        <v>-46402.7673</v>
      </c>
      <c r="L69" s="11">
        <v>-19.178211090000001</v>
      </c>
      <c r="M69" s="11">
        <v>-33103.993470000001</v>
      </c>
      <c r="N69" s="11">
        <v>-69400.405589999995</v>
      </c>
      <c r="O69" s="11">
        <v>-26.193448409999998</v>
      </c>
    </row>
    <row r="70" spans="1:15" x14ac:dyDescent="0.35">
      <c r="A70" s="90" t="s">
        <v>953</v>
      </c>
      <c r="B70" s="11">
        <v>2</v>
      </c>
      <c r="C70" s="11">
        <v>1</v>
      </c>
      <c r="D70" s="11">
        <v>0</v>
      </c>
      <c r="E70" s="11">
        <v>0</v>
      </c>
      <c r="F70" s="11">
        <v>816</v>
      </c>
      <c r="G70" s="11">
        <v>192894190</v>
      </c>
      <c r="H70" s="11">
        <v>160490450</v>
      </c>
      <c r="I70" s="11">
        <v>211228585.66999999</v>
      </c>
      <c r="J70" s="11">
        <v>-32403.74</v>
      </c>
      <c r="K70" s="11">
        <v>-39710.465689999997</v>
      </c>
      <c r="L70" s="11">
        <v>-16.798712290000001</v>
      </c>
      <c r="M70" s="11">
        <v>-50738.135670000003</v>
      </c>
      <c r="N70" s="11">
        <v>-62179.087829999997</v>
      </c>
      <c r="O70" s="11">
        <v>-24.020487339999999</v>
      </c>
    </row>
    <row r="71" spans="1:15" x14ac:dyDescent="0.35">
      <c r="A71" s="90" t="s">
        <v>954</v>
      </c>
      <c r="B71" s="11">
        <v>2</v>
      </c>
      <c r="C71" s="11">
        <v>1</v>
      </c>
      <c r="D71" s="11">
        <v>0</v>
      </c>
      <c r="E71" s="11">
        <v>0</v>
      </c>
      <c r="F71" s="11">
        <v>889</v>
      </c>
      <c r="G71" s="11">
        <v>200509990</v>
      </c>
      <c r="H71" s="11">
        <v>167929060</v>
      </c>
      <c r="I71" s="11">
        <v>219568259.68000001</v>
      </c>
      <c r="J71" s="11">
        <v>-32580.93</v>
      </c>
      <c r="K71" s="11">
        <v>-36648.965129999997</v>
      </c>
      <c r="L71" s="11">
        <v>-16.249030779999998</v>
      </c>
      <c r="M71" s="11">
        <v>-51639.199679999998</v>
      </c>
      <c r="N71" s="11">
        <v>-58086.838779999998</v>
      </c>
      <c r="O71" s="11">
        <v>-23.518517549999999</v>
      </c>
    </row>
    <row r="72" spans="1:15" x14ac:dyDescent="0.35">
      <c r="A72" s="90" t="s">
        <v>955</v>
      </c>
      <c r="B72" s="11">
        <v>2</v>
      </c>
      <c r="C72" s="11">
        <v>1</v>
      </c>
      <c r="D72" s="11">
        <v>0</v>
      </c>
      <c r="E72" s="11">
        <v>0</v>
      </c>
      <c r="F72" s="11">
        <v>740</v>
      </c>
      <c r="G72" s="11">
        <v>229676511</v>
      </c>
      <c r="H72" s="11">
        <v>302728090</v>
      </c>
      <c r="I72" s="11">
        <v>251507028.69999999</v>
      </c>
      <c r="J72" s="11">
        <v>73051.578999999998</v>
      </c>
      <c r="K72" s="11">
        <v>98718.35</v>
      </c>
      <c r="L72" s="11">
        <v>31.806290805</v>
      </c>
      <c r="M72" s="11">
        <v>51221.061303000002</v>
      </c>
      <c r="N72" s="11">
        <v>69217.650408999994</v>
      </c>
      <c r="O72" s="11">
        <v>20.365657997</v>
      </c>
    </row>
    <row r="73" spans="1:15" x14ac:dyDescent="0.35">
      <c r="A73" s="90" t="s">
        <v>956</v>
      </c>
      <c r="B73" s="11">
        <v>2</v>
      </c>
      <c r="C73" s="11">
        <v>1</v>
      </c>
      <c r="D73" s="11">
        <v>0</v>
      </c>
      <c r="E73" s="11">
        <v>0</v>
      </c>
      <c r="F73" s="11">
        <v>616</v>
      </c>
      <c r="G73" s="11">
        <v>174702250</v>
      </c>
      <c r="H73" s="11">
        <v>222963900</v>
      </c>
      <c r="I73" s="11">
        <v>191307520.36000001</v>
      </c>
      <c r="J73" s="11">
        <v>48261.65</v>
      </c>
      <c r="K73" s="11">
        <v>78346.834415999998</v>
      </c>
      <c r="L73" s="11">
        <v>27.625087828000002</v>
      </c>
      <c r="M73" s="11">
        <v>31656.379641</v>
      </c>
      <c r="N73" s="11">
        <v>51390.226689000003</v>
      </c>
      <c r="O73" s="11">
        <v>16.547378577</v>
      </c>
    </row>
    <row r="74" spans="1:15" x14ac:dyDescent="0.35">
      <c r="A74" s="90" t="s">
        <v>957</v>
      </c>
      <c r="B74" s="11">
        <v>2</v>
      </c>
      <c r="C74" s="11">
        <v>1</v>
      </c>
      <c r="D74" s="11">
        <v>0</v>
      </c>
      <c r="E74" s="11">
        <v>0</v>
      </c>
      <c r="F74" s="11">
        <v>604</v>
      </c>
      <c r="G74" s="11">
        <v>203621110</v>
      </c>
      <c r="H74" s="11">
        <v>274665580</v>
      </c>
      <c r="I74" s="11">
        <v>222975088.44999999</v>
      </c>
      <c r="J74" s="11">
        <v>71044.47</v>
      </c>
      <c r="K74" s="11">
        <v>117623.2947</v>
      </c>
      <c r="L74" s="11">
        <v>34.890522893000004</v>
      </c>
      <c r="M74" s="11">
        <v>51690.491545999997</v>
      </c>
      <c r="N74" s="11">
        <v>85580.284016000005</v>
      </c>
      <c r="O74" s="11">
        <v>23.182182324999999</v>
      </c>
    </row>
    <row r="75" spans="1:15" x14ac:dyDescent="0.35">
      <c r="A75" s="90" t="s">
        <v>958</v>
      </c>
      <c r="B75" s="11">
        <v>2</v>
      </c>
      <c r="C75" s="11">
        <v>1</v>
      </c>
      <c r="D75" s="11">
        <v>0</v>
      </c>
      <c r="E75" s="11">
        <v>0</v>
      </c>
      <c r="F75" s="11">
        <v>403</v>
      </c>
      <c r="G75" s="11">
        <v>132211600</v>
      </c>
      <c r="H75" s="11">
        <v>171329670</v>
      </c>
      <c r="I75" s="11">
        <v>144778177.49000001</v>
      </c>
      <c r="J75" s="11">
        <v>39118.07</v>
      </c>
      <c r="K75" s="11">
        <v>97067.171216000002</v>
      </c>
      <c r="L75" s="11">
        <v>29.587471901000001</v>
      </c>
      <c r="M75" s="11">
        <v>26551.492507999999</v>
      </c>
      <c r="N75" s="11">
        <v>65884.596793999997</v>
      </c>
      <c r="O75" s="11">
        <v>18.339429994</v>
      </c>
    </row>
    <row r="76" spans="1:15" x14ac:dyDescent="0.35">
      <c r="A76" s="90" t="s">
        <v>959</v>
      </c>
      <c r="B76" s="11">
        <v>2</v>
      </c>
      <c r="C76" s="11">
        <v>1</v>
      </c>
      <c r="D76" s="11">
        <v>0</v>
      </c>
      <c r="E76" s="11">
        <v>0</v>
      </c>
      <c r="F76" s="11">
        <v>998</v>
      </c>
      <c r="G76" s="11">
        <v>276804610</v>
      </c>
      <c r="H76" s="11">
        <v>377585440</v>
      </c>
      <c r="I76" s="11">
        <v>303114605.35000002</v>
      </c>
      <c r="J76" s="11">
        <v>100780.83</v>
      </c>
      <c r="K76" s="11">
        <v>100982.79558999999</v>
      </c>
      <c r="L76" s="11">
        <v>36.408653020999999</v>
      </c>
      <c r="M76" s="11">
        <v>74470.834646000003</v>
      </c>
      <c r="N76" s="11">
        <v>74620.074796000001</v>
      </c>
      <c r="O76" s="11">
        <v>24.568540522999999</v>
      </c>
    </row>
    <row r="77" spans="1:15" x14ac:dyDescent="0.35">
      <c r="A77" s="90" t="s">
        <v>960</v>
      </c>
      <c r="B77" s="11">
        <v>2</v>
      </c>
      <c r="C77" s="11">
        <v>1</v>
      </c>
      <c r="D77" s="11">
        <v>0</v>
      </c>
      <c r="E77" s="11">
        <v>0</v>
      </c>
      <c r="F77" s="11">
        <v>360</v>
      </c>
      <c r="G77" s="11">
        <v>87402150</v>
      </c>
      <c r="H77" s="11">
        <v>109353230</v>
      </c>
      <c r="I77" s="11">
        <v>95709635.054000005</v>
      </c>
      <c r="J77" s="11">
        <v>21951.08</v>
      </c>
      <c r="K77" s="11">
        <v>60975.222221999997</v>
      </c>
      <c r="L77" s="11">
        <v>25.115034355999999</v>
      </c>
      <c r="M77" s="11">
        <v>13643.594945999999</v>
      </c>
      <c r="N77" s="11">
        <v>37898.87485</v>
      </c>
      <c r="O77" s="11">
        <v>14.255194828</v>
      </c>
    </row>
    <row r="78" spans="1:15" x14ac:dyDescent="0.35">
      <c r="A78" s="90" t="s">
        <v>961</v>
      </c>
      <c r="B78" s="11">
        <v>2</v>
      </c>
      <c r="C78" s="11">
        <v>1</v>
      </c>
      <c r="D78" s="11">
        <v>0</v>
      </c>
      <c r="E78" s="11">
        <v>0</v>
      </c>
      <c r="F78" s="11">
        <v>473</v>
      </c>
      <c r="G78" s="11">
        <v>110638860</v>
      </c>
      <c r="H78" s="11">
        <v>134225102</v>
      </c>
      <c r="I78" s="11">
        <v>121154970.59999999</v>
      </c>
      <c r="J78" s="11">
        <v>23586.241999999998</v>
      </c>
      <c r="K78" s="11">
        <v>49865.205073999998</v>
      </c>
      <c r="L78" s="11">
        <v>21.318225802000001</v>
      </c>
      <c r="M78" s="11">
        <v>13070.131402999999</v>
      </c>
      <c r="N78" s="11">
        <v>27632.413113999999</v>
      </c>
      <c r="O78" s="11">
        <v>10.787944843</v>
      </c>
    </row>
    <row r="79" spans="1:15" x14ac:dyDescent="0.35">
      <c r="A79" s="90" t="s">
        <v>962</v>
      </c>
      <c r="B79" s="11">
        <v>2</v>
      </c>
      <c r="C79" s="11">
        <v>1</v>
      </c>
      <c r="D79" s="11">
        <v>0</v>
      </c>
      <c r="E79" s="11">
        <v>0</v>
      </c>
      <c r="F79" s="11">
        <v>195</v>
      </c>
      <c r="G79" s="11">
        <v>49380030</v>
      </c>
      <c r="H79" s="11">
        <v>59464680</v>
      </c>
      <c r="I79" s="11">
        <v>54073551.397</v>
      </c>
      <c r="J79" s="11">
        <v>10084.65</v>
      </c>
      <c r="K79" s="11">
        <v>51716.153846000001</v>
      </c>
      <c r="L79" s="11">
        <v>20.422527081999998</v>
      </c>
      <c r="M79" s="11">
        <v>5391.1286028000004</v>
      </c>
      <c r="N79" s="11">
        <v>27646.813348</v>
      </c>
      <c r="O79" s="11">
        <v>9.9699917308000003</v>
      </c>
    </row>
    <row r="80" spans="1:15" x14ac:dyDescent="0.35">
      <c r="A80" s="90" t="s">
        <v>963</v>
      </c>
      <c r="B80" s="11">
        <v>2</v>
      </c>
      <c r="C80" s="11">
        <v>1</v>
      </c>
      <c r="D80" s="11">
        <v>0</v>
      </c>
      <c r="E80" s="11">
        <v>0</v>
      </c>
      <c r="F80" s="11">
        <v>752</v>
      </c>
      <c r="G80" s="11">
        <v>224913000</v>
      </c>
      <c r="H80" s="11">
        <v>221587050</v>
      </c>
      <c r="I80" s="11">
        <v>246290750.84</v>
      </c>
      <c r="J80" s="11">
        <v>-3325.95</v>
      </c>
      <c r="K80" s="11">
        <v>-4422.8058510000001</v>
      </c>
      <c r="L80" s="11">
        <v>-1.4787717920000001</v>
      </c>
      <c r="M80" s="11">
        <v>-24703.700840000001</v>
      </c>
      <c r="N80" s="11">
        <v>-32850.666019999997</v>
      </c>
      <c r="O80" s="11">
        <v>-10.03029986</v>
      </c>
    </row>
    <row r="81" spans="1:15" x14ac:dyDescent="0.35">
      <c r="A81" s="90" t="s">
        <v>964</v>
      </c>
      <c r="B81" s="11">
        <v>2</v>
      </c>
      <c r="C81" s="11">
        <v>1</v>
      </c>
      <c r="D81" s="11">
        <v>0</v>
      </c>
      <c r="E81" s="11">
        <v>0</v>
      </c>
      <c r="F81" s="11">
        <v>799</v>
      </c>
      <c r="G81" s="11">
        <v>226903570</v>
      </c>
      <c r="H81" s="11">
        <v>232520310</v>
      </c>
      <c r="I81" s="11">
        <v>248470522.49000001</v>
      </c>
      <c r="J81" s="11">
        <v>5616.74</v>
      </c>
      <c r="K81" s="11">
        <v>7029.7121402000002</v>
      </c>
      <c r="L81" s="11">
        <v>2.4753863502</v>
      </c>
      <c r="M81" s="11">
        <v>-15950.21249</v>
      </c>
      <c r="N81" s="11">
        <v>-19962.719010000001</v>
      </c>
      <c r="O81" s="11">
        <v>-6.4193580499999996</v>
      </c>
    </row>
    <row r="82" spans="1:15" x14ac:dyDescent="0.35">
      <c r="A82" s="90" t="s">
        <v>965</v>
      </c>
      <c r="B82" s="11">
        <v>2</v>
      </c>
      <c r="C82" s="11">
        <v>1</v>
      </c>
      <c r="D82" s="11">
        <v>0</v>
      </c>
      <c r="E82" s="11">
        <v>0</v>
      </c>
      <c r="F82" s="11">
        <v>724</v>
      </c>
      <c r="G82" s="11">
        <v>211953060</v>
      </c>
      <c r="H82" s="11">
        <v>287323140</v>
      </c>
      <c r="I82" s="11">
        <v>232098981.78999999</v>
      </c>
      <c r="J82" s="11">
        <v>75370.080000000002</v>
      </c>
      <c r="K82" s="11">
        <v>104102.32044</v>
      </c>
      <c r="L82" s="11">
        <v>35.559798004000001</v>
      </c>
      <c r="M82" s="11">
        <v>55224.158211000002</v>
      </c>
      <c r="N82" s="11">
        <v>76276.461618000001</v>
      </c>
      <c r="O82" s="11">
        <v>23.793365134999998</v>
      </c>
    </row>
    <row r="83" spans="1:15" x14ac:dyDescent="0.35">
      <c r="A83" s="90" t="s">
        <v>966</v>
      </c>
      <c r="B83" s="11">
        <v>2</v>
      </c>
      <c r="C83" s="11">
        <v>1</v>
      </c>
      <c r="D83" s="11">
        <v>0</v>
      </c>
      <c r="E83" s="11">
        <v>0</v>
      </c>
      <c r="F83" s="11">
        <v>273</v>
      </c>
      <c r="G83" s="11">
        <v>72465620</v>
      </c>
      <c r="H83" s="11">
        <v>83404300</v>
      </c>
      <c r="I83" s="11">
        <v>79353403.138999999</v>
      </c>
      <c r="J83" s="11">
        <v>10938.68</v>
      </c>
      <c r="K83" s="11">
        <v>40068.424908000001</v>
      </c>
      <c r="L83" s="11">
        <v>15.094992632</v>
      </c>
      <c r="M83" s="11">
        <v>4050.8968611999999</v>
      </c>
      <c r="N83" s="11">
        <v>14838.450041</v>
      </c>
      <c r="O83" s="11">
        <v>5.1048810775</v>
      </c>
    </row>
    <row r="84" spans="1:15" x14ac:dyDescent="0.35">
      <c r="A84" s="90" t="s">
        <v>967</v>
      </c>
      <c r="B84" s="11">
        <v>2</v>
      </c>
      <c r="C84" s="11">
        <v>1</v>
      </c>
      <c r="D84" s="11">
        <v>0</v>
      </c>
      <c r="E84" s="11">
        <v>0</v>
      </c>
      <c r="F84" s="11">
        <v>1550</v>
      </c>
      <c r="G84" s="11">
        <v>549118340</v>
      </c>
      <c r="H84" s="11">
        <v>620150560</v>
      </c>
      <c r="I84" s="11">
        <v>601311477.14999998</v>
      </c>
      <c r="J84" s="11">
        <v>71032.22</v>
      </c>
      <c r="K84" s="11">
        <v>45827.238709999998</v>
      </c>
      <c r="L84" s="11">
        <v>12.935685230000001</v>
      </c>
      <c r="M84" s="11">
        <v>18839.082847999998</v>
      </c>
      <c r="N84" s="11">
        <v>12154.246999000001</v>
      </c>
      <c r="O84" s="11">
        <v>3.1329990469000002</v>
      </c>
    </row>
    <row r="85" spans="1:15" x14ac:dyDescent="0.35">
      <c r="A85" s="90" t="s">
        <v>968</v>
      </c>
      <c r="B85" s="11">
        <v>2</v>
      </c>
      <c r="C85" s="11">
        <v>1</v>
      </c>
      <c r="D85" s="11">
        <v>0</v>
      </c>
      <c r="E85" s="11">
        <v>0</v>
      </c>
      <c r="F85" s="11">
        <v>1258</v>
      </c>
      <c r="G85" s="11">
        <v>439373320</v>
      </c>
      <c r="H85" s="11">
        <v>489770190</v>
      </c>
      <c r="I85" s="11">
        <v>481135305.13</v>
      </c>
      <c r="J85" s="11">
        <v>50396.87</v>
      </c>
      <c r="K85" s="11">
        <v>40061.104928000001</v>
      </c>
      <c r="L85" s="11">
        <v>11.470170742000001</v>
      </c>
      <c r="M85" s="11">
        <v>8634.8848663000008</v>
      </c>
      <c r="N85" s="11">
        <v>6863.9784311000003</v>
      </c>
      <c r="O85" s="11">
        <v>1.7946895134</v>
      </c>
    </row>
    <row r="86" spans="1:15" x14ac:dyDescent="0.35">
      <c r="A86" s="90" t="s">
        <v>969</v>
      </c>
      <c r="B86" s="11">
        <v>2</v>
      </c>
      <c r="C86" s="11">
        <v>1</v>
      </c>
      <c r="D86" s="11">
        <v>0</v>
      </c>
      <c r="E86" s="11">
        <v>0</v>
      </c>
      <c r="F86" s="11">
        <v>835</v>
      </c>
      <c r="G86" s="11">
        <v>282872200</v>
      </c>
      <c r="H86" s="11">
        <v>322192020</v>
      </c>
      <c r="I86" s="11">
        <v>309758913.57999998</v>
      </c>
      <c r="J86" s="11">
        <v>39319.82</v>
      </c>
      <c r="K86" s="11">
        <v>47089.604789999998</v>
      </c>
      <c r="L86" s="11">
        <v>13.900206524</v>
      </c>
      <c r="M86" s="11">
        <v>12433.106416000001</v>
      </c>
      <c r="N86" s="11">
        <v>14889.947803999999</v>
      </c>
      <c r="O86" s="11">
        <v>4.0138010146000003</v>
      </c>
    </row>
    <row r="87" spans="1:15" x14ac:dyDescent="0.35">
      <c r="A87" s="90" t="s">
        <v>970</v>
      </c>
      <c r="B87" s="11">
        <v>2</v>
      </c>
      <c r="C87" s="11">
        <v>1</v>
      </c>
      <c r="D87" s="11">
        <v>0</v>
      </c>
      <c r="E87" s="11">
        <v>0</v>
      </c>
      <c r="F87" s="11">
        <v>1086</v>
      </c>
      <c r="G87" s="11">
        <v>345849430</v>
      </c>
      <c r="H87" s="11">
        <v>373728930</v>
      </c>
      <c r="I87" s="11">
        <v>378722064.94999999</v>
      </c>
      <c r="J87" s="11">
        <v>27879.5</v>
      </c>
      <c r="K87" s="11">
        <v>25671.731123000001</v>
      </c>
      <c r="L87" s="11">
        <v>8.0611669651</v>
      </c>
      <c r="M87" s="11">
        <v>-4993.1349479999999</v>
      </c>
      <c r="N87" s="11">
        <v>-4597.7301550000002</v>
      </c>
      <c r="O87" s="11">
        <v>-1.3184166989999999</v>
      </c>
    </row>
    <row r="88" spans="1:15" x14ac:dyDescent="0.35">
      <c r="A88" s="90" t="s">
        <v>971</v>
      </c>
      <c r="B88" s="11">
        <v>2</v>
      </c>
      <c r="C88" s="11">
        <v>1</v>
      </c>
      <c r="D88" s="11">
        <v>0</v>
      </c>
      <c r="E88" s="11">
        <v>0</v>
      </c>
      <c r="F88" s="11">
        <v>563</v>
      </c>
      <c r="G88" s="11">
        <v>159144220</v>
      </c>
      <c r="H88" s="11">
        <v>168675280</v>
      </c>
      <c r="I88" s="11">
        <v>174270715.5</v>
      </c>
      <c r="J88" s="11">
        <v>9531.06</v>
      </c>
      <c r="K88" s="11">
        <v>16929.058615000002</v>
      </c>
      <c r="L88" s="11">
        <v>5.9889451215999996</v>
      </c>
      <c r="M88" s="11">
        <v>-5595.435504</v>
      </c>
      <c r="N88" s="11">
        <v>-9938.6065799999997</v>
      </c>
      <c r="O88" s="11">
        <v>-3.2107720959999999</v>
      </c>
    </row>
    <row r="89" spans="1:15" x14ac:dyDescent="0.35">
      <c r="A89" s="90" t="s">
        <v>972</v>
      </c>
      <c r="B89" s="11">
        <v>2</v>
      </c>
      <c r="C89" s="11">
        <v>1</v>
      </c>
      <c r="D89" s="11">
        <v>0</v>
      </c>
      <c r="E89" s="11">
        <v>0</v>
      </c>
      <c r="F89" s="11">
        <v>821</v>
      </c>
      <c r="G89" s="11">
        <v>245549350</v>
      </c>
      <c r="H89" s="11">
        <v>256898730</v>
      </c>
      <c r="I89" s="11">
        <v>268888564.82999998</v>
      </c>
      <c r="J89" s="11">
        <v>11349.38</v>
      </c>
      <c r="K89" s="11">
        <v>13823.848964999999</v>
      </c>
      <c r="L89" s="11">
        <v>4.6220362628</v>
      </c>
      <c r="M89" s="11">
        <v>-11989.83483</v>
      </c>
      <c r="N89" s="11">
        <v>-14603.9401</v>
      </c>
      <c r="O89" s="11">
        <v>-4.4590348549999996</v>
      </c>
    </row>
    <row r="90" spans="1:15" x14ac:dyDescent="0.35">
      <c r="A90" s="90" t="s">
        <v>973</v>
      </c>
      <c r="B90" s="11">
        <v>2</v>
      </c>
      <c r="C90" s="11">
        <v>1</v>
      </c>
      <c r="D90" s="11">
        <v>0</v>
      </c>
      <c r="E90" s="11">
        <v>0</v>
      </c>
      <c r="F90" s="11">
        <v>1293</v>
      </c>
      <c r="G90" s="11">
        <v>375668320</v>
      </c>
      <c r="H90" s="11">
        <v>413891410</v>
      </c>
      <c r="I90" s="11">
        <v>411375209.97000003</v>
      </c>
      <c r="J90" s="11">
        <v>38223.089999999997</v>
      </c>
      <c r="K90" s="11">
        <v>29561.554523999999</v>
      </c>
      <c r="L90" s="11">
        <v>10.174690802000001</v>
      </c>
      <c r="M90" s="11">
        <v>2516.2000253000001</v>
      </c>
      <c r="N90" s="11">
        <v>1946.0170343</v>
      </c>
      <c r="O90" s="11">
        <v>0.61165572560000003</v>
      </c>
    </row>
    <row r="91" spans="1:15" x14ac:dyDescent="0.35">
      <c r="A91" s="90" t="s">
        <v>974</v>
      </c>
      <c r="B91" s="11">
        <v>2</v>
      </c>
      <c r="C91" s="11">
        <v>1</v>
      </c>
      <c r="D91" s="11">
        <v>0</v>
      </c>
      <c r="E91" s="11">
        <v>0</v>
      </c>
      <c r="F91" s="11">
        <v>369</v>
      </c>
      <c r="G91" s="11">
        <v>104118190</v>
      </c>
      <c r="H91" s="11">
        <v>93370360</v>
      </c>
      <c r="I91" s="11">
        <v>114014517.58</v>
      </c>
      <c r="J91" s="11">
        <v>-10747.83</v>
      </c>
      <c r="K91" s="11">
        <v>-29126.91057</v>
      </c>
      <c r="L91" s="11">
        <v>-10.32272075</v>
      </c>
      <c r="M91" s="11">
        <v>-20644.157579999999</v>
      </c>
      <c r="N91" s="11">
        <v>-55946.226490000001</v>
      </c>
      <c r="O91" s="11">
        <v>-18.10660433</v>
      </c>
    </row>
    <row r="92" spans="1:15" x14ac:dyDescent="0.35">
      <c r="A92" s="90" t="s">
        <v>975</v>
      </c>
      <c r="B92" s="11">
        <v>2</v>
      </c>
      <c r="C92" s="11">
        <v>1</v>
      </c>
      <c r="D92" s="11">
        <v>0</v>
      </c>
      <c r="E92" s="11">
        <v>0</v>
      </c>
      <c r="F92" s="11">
        <v>100</v>
      </c>
      <c r="G92" s="11">
        <v>25935900</v>
      </c>
      <c r="H92" s="11">
        <v>10948840</v>
      </c>
      <c r="I92" s="11">
        <v>28401080.795000002</v>
      </c>
      <c r="J92" s="11">
        <v>-14987.06</v>
      </c>
      <c r="K92" s="11">
        <v>-149870.6</v>
      </c>
      <c r="L92" s="11">
        <v>-57.785000709999998</v>
      </c>
      <c r="M92" s="11">
        <v>-17452.24079</v>
      </c>
      <c r="N92" s="11">
        <v>-174522.40789999999</v>
      </c>
      <c r="O92" s="11">
        <v>-61.449213569999998</v>
      </c>
    </row>
    <row r="93" spans="1:15" x14ac:dyDescent="0.35">
      <c r="A93" s="90" t="s">
        <v>976</v>
      </c>
      <c r="B93" s="11">
        <v>2</v>
      </c>
      <c r="C93" s="11">
        <v>1</v>
      </c>
      <c r="D93" s="11">
        <v>0</v>
      </c>
      <c r="E93" s="11">
        <v>0</v>
      </c>
      <c r="F93" s="11">
        <v>587</v>
      </c>
      <c r="G93" s="11">
        <v>134783950</v>
      </c>
      <c r="H93" s="11">
        <v>117688990</v>
      </c>
      <c r="I93" s="11">
        <v>147595026.72999999</v>
      </c>
      <c r="J93" s="11">
        <v>-17094.96</v>
      </c>
      <c r="K93" s="11">
        <v>-29122.58944</v>
      </c>
      <c r="L93" s="11">
        <v>-12.6832312</v>
      </c>
      <c r="M93" s="11">
        <v>-29906.03673</v>
      </c>
      <c r="N93" s="11">
        <v>-50947.251669999998</v>
      </c>
      <c r="O93" s="11">
        <v>-20.262225220000001</v>
      </c>
    </row>
    <row r="94" spans="1:15" x14ac:dyDescent="0.35">
      <c r="A94" s="90" t="s">
        <v>977</v>
      </c>
      <c r="B94" s="11">
        <v>2</v>
      </c>
      <c r="C94" s="11">
        <v>1</v>
      </c>
      <c r="D94" s="11">
        <v>0</v>
      </c>
      <c r="E94" s="11">
        <v>0</v>
      </c>
      <c r="F94" s="11">
        <v>854</v>
      </c>
      <c r="G94" s="11">
        <v>183838230</v>
      </c>
      <c r="H94" s="11">
        <v>145520760</v>
      </c>
      <c r="I94" s="11">
        <v>201311865.91999999</v>
      </c>
      <c r="J94" s="11">
        <v>-38317.47</v>
      </c>
      <c r="K94" s="11">
        <v>-44868.231849999996</v>
      </c>
      <c r="L94" s="11">
        <v>-20.84303684</v>
      </c>
      <c r="M94" s="11">
        <v>-55791.105920000002</v>
      </c>
      <c r="N94" s="11">
        <v>-65329.163849999997</v>
      </c>
      <c r="O94" s="11">
        <v>-27.713769209999999</v>
      </c>
    </row>
    <row r="95" spans="1:15" x14ac:dyDescent="0.35">
      <c r="A95" s="90" t="s">
        <v>978</v>
      </c>
      <c r="B95" s="11">
        <v>2</v>
      </c>
      <c r="C95" s="11">
        <v>1</v>
      </c>
      <c r="D95" s="11">
        <v>0</v>
      </c>
      <c r="E95" s="11">
        <v>0</v>
      </c>
      <c r="F95" s="11">
        <v>616</v>
      </c>
      <c r="G95" s="11">
        <v>162542920</v>
      </c>
      <c r="H95" s="11">
        <v>136610160</v>
      </c>
      <c r="I95" s="11">
        <v>177992458.47</v>
      </c>
      <c r="J95" s="11">
        <v>-25932.76</v>
      </c>
      <c r="K95" s="11">
        <v>-42098.636359999997</v>
      </c>
      <c r="L95" s="11">
        <v>-15.954407610000001</v>
      </c>
      <c r="M95" s="11">
        <v>-41382.298470000002</v>
      </c>
      <c r="N95" s="11">
        <v>-67179.055949999994</v>
      </c>
      <c r="O95" s="11">
        <v>-23.249467320000001</v>
      </c>
    </row>
    <row r="96" spans="1:15" x14ac:dyDescent="0.35">
      <c r="A96" s="90" t="s">
        <v>979</v>
      </c>
      <c r="B96" s="11">
        <v>2</v>
      </c>
      <c r="C96" s="11">
        <v>1</v>
      </c>
      <c r="D96" s="11">
        <v>0</v>
      </c>
      <c r="E96" s="11">
        <v>0</v>
      </c>
      <c r="F96" s="11">
        <v>260</v>
      </c>
      <c r="G96" s="11">
        <v>51455400</v>
      </c>
      <c r="H96" s="11">
        <v>37720660</v>
      </c>
      <c r="I96" s="11">
        <v>56346183.195</v>
      </c>
      <c r="J96" s="11">
        <v>-13734.74</v>
      </c>
      <c r="K96" s="11">
        <v>-52825.92308</v>
      </c>
      <c r="L96" s="11">
        <v>-26.692514289999998</v>
      </c>
      <c r="M96" s="11">
        <v>-18625.5232</v>
      </c>
      <c r="N96" s="11">
        <v>-71636.627670000002</v>
      </c>
      <c r="O96" s="11">
        <v>-33.055518829999997</v>
      </c>
    </row>
    <row r="97" spans="1:15" x14ac:dyDescent="0.35">
      <c r="A97" s="90" t="s">
        <v>980</v>
      </c>
      <c r="B97" s="11">
        <v>2</v>
      </c>
      <c r="C97" s="11">
        <v>1</v>
      </c>
      <c r="D97" s="11">
        <v>0</v>
      </c>
      <c r="E97" s="11">
        <v>0</v>
      </c>
      <c r="F97" s="11">
        <v>357</v>
      </c>
      <c r="G97" s="11">
        <v>63334950</v>
      </c>
      <c r="H97" s="11">
        <v>45224280</v>
      </c>
      <c r="I97" s="11">
        <v>69354872.284999996</v>
      </c>
      <c r="J97" s="11">
        <v>-18110.669999999998</v>
      </c>
      <c r="K97" s="11">
        <v>-50730.16807</v>
      </c>
      <c r="L97" s="11">
        <v>-28.59506481</v>
      </c>
      <c r="M97" s="11">
        <v>-24130.592280000001</v>
      </c>
      <c r="N97" s="11">
        <v>-67592.695479999995</v>
      </c>
      <c r="O97" s="11">
        <v>-34.792930169999998</v>
      </c>
    </row>
    <row r="98" spans="1:15" x14ac:dyDescent="0.35">
      <c r="A98" s="90" t="s">
        <v>981</v>
      </c>
      <c r="B98" s="11">
        <v>2</v>
      </c>
      <c r="C98" s="11">
        <v>1</v>
      </c>
      <c r="D98" s="11">
        <v>0</v>
      </c>
      <c r="E98" s="11">
        <v>0</v>
      </c>
      <c r="F98" s="11">
        <v>252</v>
      </c>
      <c r="G98" s="11">
        <v>54340120</v>
      </c>
      <c r="H98" s="11">
        <v>44683450</v>
      </c>
      <c r="I98" s="11">
        <v>59505092.884000003</v>
      </c>
      <c r="J98" s="11">
        <v>-9656.67</v>
      </c>
      <c r="K98" s="11">
        <v>-38320.119050000001</v>
      </c>
      <c r="L98" s="11">
        <v>-17.77079256</v>
      </c>
      <c r="M98" s="11">
        <v>-14821.642879999999</v>
      </c>
      <c r="N98" s="11">
        <v>-58816.043189999997</v>
      </c>
      <c r="O98" s="11">
        <v>-24.90819217</v>
      </c>
    </row>
    <row r="99" spans="1:15" x14ac:dyDescent="0.35">
      <c r="A99" s="90" t="s">
        <v>982</v>
      </c>
      <c r="B99" s="11">
        <v>2</v>
      </c>
      <c r="C99" s="11">
        <v>1</v>
      </c>
      <c r="D99" s="11">
        <v>0</v>
      </c>
      <c r="E99" s="11">
        <v>0</v>
      </c>
      <c r="F99" s="11">
        <v>385</v>
      </c>
      <c r="G99" s="11">
        <v>97781000</v>
      </c>
      <c r="H99" s="11">
        <v>78773140</v>
      </c>
      <c r="I99" s="11">
        <v>107074984.14</v>
      </c>
      <c r="J99" s="11">
        <v>-19007.86</v>
      </c>
      <c r="K99" s="11">
        <v>-49371.064939999997</v>
      </c>
      <c r="L99" s="11">
        <v>-19.439216210000001</v>
      </c>
      <c r="M99" s="11">
        <v>-28301.844140000001</v>
      </c>
      <c r="N99" s="11">
        <v>-73511.283479999998</v>
      </c>
      <c r="O99" s="11">
        <v>-26.431798579999999</v>
      </c>
    </row>
    <row r="100" spans="1:15" x14ac:dyDescent="0.35">
      <c r="A100" s="90" t="s">
        <v>983</v>
      </c>
      <c r="B100" s="11">
        <v>2</v>
      </c>
      <c r="C100" s="11">
        <v>1</v>
      </c>
      <c r="D100" s="11">
        <v>0</v>
      </c>
      <c r="E100" s="11">
        <v>0</v>
      </c>
      <c r="F100" s="11">
        <v>708</v>
      </c>
      <c r="G100" s="11">
        <v>178113960</v>
      </c>
      <c r="H100" s="11">
        <v>130967940</v>
      </c>
      <c r="I100" s="11">
        <v>195043509.91</v>
      </c>
      <c r="J100" s="11">
        <v>-47146.02</v>
      </c>
      <c r="K100" s="11">
        <v>-66590.423729999995</v>
      </c>
      <c r="L100" s="11">
        <v>-26.469581609999999</v>
      </c>
      <c r="M100" s="11">
        <v>-64075.569909999998</v>
      </c>
      <c r="N100" s="11">
        <v>-90502.217390000005</v>
      </c>
      <c r="O100" s="11">
        <v>-32.851936440000003</v>
      </c>
    </row>
    <row r="101" spans="1:15" x14ac:dyDescent="0.35">
      <c r="A101" s="90" t="s">
        <v>984</v>
      </c>
      <c r="B101" s="11">
        <v>2</v>
      </c>
      <c r="C101" s="11">
        <v>1</v>
      </c>
      <c r="D101" s="11">
        <v>0</v>
      </c>
      <c r="E101" s="11">
        <v>0</v>
      </c>
      <c r="F101" s="11">
        <v>40</v>
      </c>
      <c r="G101" s="11">
        <v>8496190</v>
      </c>
      <c r="H101" s="11">
        <v>6766400</v>
      </c>
      <c r="I101" s="11">
        <v>9303744.1785000004</v>
      </c>
      <c r="J101" s="11">
        <v>-1729.79</v>
      </c>
      <c r="K101" s="11">
        <v>-43244.75</v>
      </c>
      <c r="L101" s="11">
        <v>-20.35959648</v>
      </c>
      <c r="M101" s="11">
        <v>-2537.3441779999998</v>
      </c>
      <c r="N101" s="11">
        <v>-63433.604460000002</v>
      </c>
      <c r="O101" s="11">
        <v>-27.27229092</v>
      </c>
    </row>
    <row r="102" spans="1:15" x14ac:dyDescent="0.35">
      <c r="A102" s="90" t="s">
        <v>985</v>
      </c>
      <c r="B102" s="11">
        <v>2</v>
      </c>
      <c r="C102" s="11">
        <v>1</v>
      </c>
      <c r="D102" s="11">
        <v>0</v>
      </c>
      <c r="E102" s="11">
        <v>0</v>
      </c>
      <c r="F102" s="11">
        <v>260</v>
      </c>
      <c r="G102" s="11">
        <v>55006150</v>
      </c>
      <c r="H102" s="11">
        <v>44472700</v>
      </c>
      <c r="I102" s="11">
        <v>60234428.354999997</v>
      </c>
      <c r="J102" s="11">
        <v>-10533.45</v>
      </c>
      <c r="K102" s="11">
        <v>-40513.269229999998</v>
      </c>
      <c r="L102" s="11">
        <v>-19.149585999999999</v>
      </c>
      <c r="M102" s="11">
        <v>-15761.728349999999</v>
      </c>
      <c r="N102" s="11">
        <v>-60622.03213</v>
      </c>
      <c r="O102" s="11">
        <v>-26.167307940000001</v>
      </c>
    </row>
    <row r="103" spans="1:15" x14ac:dyDescent="0.35">
      <c r="A103" s="90" t="s">
        <v>986</v>
      </c>
      <c r="B103" s="11">
        <v>2</v>
      </c>
      <c r="C103" s="11">
        <v>1</v>
      </c>
      <c r="D103" s="11">
        <v>0</v>
      </c>
      <c r="E103" s="11">
        <v>0</v>
      </c>
      <c r="F103" s="11">
        <v>962</v>
      </c>
      <c r="G103" s="11">
        <v>347475440</v>
      </c>
      <c r="H103" s="11">
        <v>286620540</v>
      </c>
      <c r="I103" s="11">
        <v>380502625.54000002</v>
      </c>
      <c r="J103" s="11">
        <v>-60854.9</v>
      </c>
      <c r="K103" s="11">
        <v>-63258.731809999997</v>
      </c>
      <c r="L103" s="11">
        <v>-17.513439219999999</v>
      </c>
      <c r="M103" s="11">
        <v>-93882.08554</v>
      </c>
      <c r="N103" s="11">
        <v>-97590.525510000007</v>
      </c>
      <c r="O103" s="11">
        <v>-24.6731768</v>
      </c>
    </row>
    <row r="104" spans="1:15" x14ac:dyDescent="0.35">
      <c r="A104" s="90" t="s">
        <v>987</v>
      </c>
      <c r="B104" s="11">
        <v>2</v>
      </c>
      <c r="C104" s="11">
        <v>1</v>
      </c>
      <c r="D104" s="11">
        <v>0</v>
      </c>
      <c r="E104" s="11">
        <v>0</v>
      </c>
      <c r="F104" s="11">
        <v>1093</v>
      </c>
      <c r="G104" s="11">
        <v>268745350</v>
      </c>
      <c r="H104" s="11">
        <v>221806030</v>
      </c>
      <c r="I104" s="11">
        <v>294289320.93000001</v>
      </c>
      <c r="J104" s="11">
        <v>-46939.32</v>
      </c>
      <c r="K104" s="11">
        <v>-42945.397989999998</v>
      </c>
      <c r="L104" s="11">
        <v>-17.46609569</v>
      </c>
      <c r="M104" s="11">
        <v>-72483.290930000003</v>
      </c>
      <c r="N104" s="11">
        <v>-66315.911189999999</v>
      </c>
      <c r="O104" s="11">
        <v>-24.629942639999999</v>
      </c>
    </row>
    <row r="105" spans="1:15" x14ac:dyDescent="0.35">
      <c r="A105" s="90" t="s">
        <v>988</v>
      </c>
      <c r="B105" s="11">
        <v>2</v>
      </c>
      <c r="C105" s="11">
        <v>1</v>
      </c>
      <c r="D105" s="11">
        <v>0</v>
      </c>
      <c r="E105" s="11">
        <v>0</v>
      </c>
      <c r="F105" s="11">
        <v>556</v>
      </c>
      <c r="G105" s="11">
        <v>156066220</v>
      </c>
      <c r="H105" s="11">
        <v>127914940</v>
      </c>
      <c r="I105" s="11">
        <v>170900154.75</v>
      </c>
      <c r="J105" s="11">
        <v>-28151.279999999999</v>
      </c>
      <c r="K105" s="11">
        <v>-50631.798560000003</v>
      </c>
      <c r="L105" s="11">
        <v>-18.038035390000001</v>
      </c>
      <c r="M105" s="11">
        <v>-42985.214749999999</v>
      </c>
      <c r="N105" s="11">
        <v>-77311.537320000003</v>
      </c>
      <c r="O105" s="11">
        <v>-25.152238629999999</v>
      </c>
    </row>
    <row r="106" spans="1:15" x14ac:dyDescent="0.35">
      <c r="A106" s="90" t="s">
        <v>989</v>
      </c>
      <c r="B106" s="11">
        <v>2</v>
      </c>
      <c r="C106" s="11">
        <v>1</v>
      </c>
      <c r="D106" s="11">
        <v>0</v>
      </c>
      <c r="E106" s="11">
        <v>0</v>
      </c>
      <c r="F106" s="11">
        <v>407</v>
      </c>
      <c r="G106" s="11">
        <v>101675110</v>
      </c>
      <c r="H106" s="11">
        <v>84616760</v>
      </c>
      <c r="I106" s="11">
        <v>111339225.31999999</v>
      </c>
      <c r="J106" s="11">
        <v>-17058.349999999999</v>
      </c>
      <c r="K106" s="11">
        <v>-41912.407859999999</v>
      </c>
      <c r="L106" s="11">
        <v>-16.777311579999999</v>
      </c>
      <c r="M106" s="11">
        <v>-26722.465319999999</v>
      </c>
      <c r="N106" s="11">
        <v>-65657.162939999995</v>
      </c>
      <c r="O106" s="11">
        <v>-24.000944180000001</v>
      </c>
    </row>
    <row r="107" spans="1:15" x14ac:dyDescent="0.35">
      <c r="A107" s="90" t="s">
        <v>990</v>
      </c>
      <c r="B107" s="11">
        <v>2</v>
      </c>
      <c r="C107" s="11">
        <v>1</v>
      </c>
      <c r="D107" s="11">
        <v>0</v>
      </c>
      <c r="E107" s="11">
        <v>0</v>
      </c>
      <c r="F107" s="11">
        <v>548</v>
      </c>
      <c r="G107" s="11">
        <v>125824060</v>
      </c>
      <c r="H107" s="11">
        <v>100779140</v>
      </c>
      <c r="I107" s="11">
        <v>137783508.34</v>
      </c>
      <c r="J107" s="11">
        <v>-25044.92</v>
      </c>
      <c r="K107" s="11">
        <v>-45702.408759999998</v>
      </c>
      <c r="L107" s="11">
        <v>-19.904714569999999</v>
      </c>
      <c r="M107" s="11">
        <v>-37004.368340000001</v>
      </c>
      <c r="N107" s="11">
        <v>-67526.219599999997</v>
      </c>
      <c r="O107" s="11">
        <v>-26.85689223</v>
      </c>
    </row>
    <row r="108" spans="1:15" x14ac:dyDescent="0.35">
      <c r="A108" s="90" t="s">
        <v>991</v>
      </c>
      <c r="B108" s="11">
        <v>2</v>
      </c>
      <c r="C108" s="11">
        <v>1</v>
      </c>
      <c r="D108" s="11">
        <v>0</v>
      </c>
      <c r="E108" s="11">
        <v>0</v>
      </c>
      <c r="F108" s="11">
        <v>393</v>
      </c>
      <c r="G108" s="11">
        <v>79055610</v>
      </c>
      <c r="H108" s="11">
        <v>58985670</v>
      </c>
      <c r="I108" s="11">
        <v>86569764.954999998</v>
      </c>
      <c r="J108" s="11">
        <v>-20069.939999999999</v>
      </c>
      <c r="K108" s="11">
        <v>-51068.549619999998</v>
      </c>
      <c r="L108" s="11">
        <v>-25.38711674</v>
      </c>
      <c r="M108" s="11">
        <v>-27584.094949999999</v>
      </c>
      <c r="N108" s="11">
        <v>-70188.536779999995</v>
      </c>
      <c r="O108" s="11">
        <v>-31.863428259999999</v>
      </c>
    </row>
    <row r="109" spans="1:15" x14ac:dyDescent="0.35">
      <c r="A109" s="90" t="s">
        <v>992</v>
      </c>
      <c r="B109" s="11">
        <v>2</v>
      </c>
      <c r="C109" s="11">
        <v>1</v>
      </c>
      <c r="D109" s="11">
        <v>0</v>
      </c>
      <c r="E109" s="11">
        <v>0</v>
      </c>
      <c r="F109" s="11">
        <v>309</v>
      </c>
      <c r="G109" s="11">
        <v>72978860</v>
      </c>
      <c r="H109" s="11">
        <v>55859330</v>
      </c>
      <c r="I109" s="11">
        <v>79915426.076000005</v>
      </c>
      <c r="J109" s="11">
        <v>-17119.53</v>
      </c>
      <c r="K109" s="11">
        <v>-55403.009709999998</v>
      </c>
      <c r="L109" s="11">
        <v>-23.458204200000001</v>
      </c>
      <c r="M109" s="11">
        <v>-24056.096079999999</v>
      </c>
      <c r="N109" s="11">
        <v>-77851.443610000002</v>
      </c>
      <c r="O109" s="11">
        <v>-30.101943089999999</v>
      </c>
    </row>
    <row r="110" spans="1:15" x14ac:dyDescent="0.35">
      <c r="A110" s="90" t="s">
        <v>993</v>
      </c>
      <c r="B110" s="11">
        <v>2</v>
      </c>
      <c r="C110" s="11">
        <v>1</v>
      </c>
      <c r="D110" s="11">
        <v>0</v>
      </c>
      <c r="E110" s="11">
        <v>0</v>
      </c>
      <c r="F110" s="11">
        <v>657</v>
      </c>
      <c r="G110" s="11">
        <v>148497160</v>
      </c>
      <c r="H110" s="11">
        <v>131161850</v>
      </c>
      <c r="I110" s="11">
        <v>162611663.33000001</v>
      </c>
      <c r="J110" s="11">
        <v>-17335.310000000001</v>
      </c>
      <c r="K110" s="11">
        <v>-26385.555560000001</v>
      </c>
      <c r="L110" s="11">
        <v>-11.67383268</v>
      </c>
      <c r="M110" s="11">
        <v>-31449.813330000001</v>
      </c>
      <c r="N110" s="11">
        <v>-47868.817849999999</v>
      </c>
      <c r="O110" s="11">
        <v>-19.34044132</v>
      </c>
    </row>
    <row r="111" spans="1:15" x14ac:dyDescent="0.35">
      <c r="A111" s="90" t="s">
        <v>994</v>
      </c>
      <c r="B111" s="11">
        <v>2</v>
      </c>
      <c r="C111" s="11">
        <v>1</v>
      </c>
      <c r="D111" s="11">
        <v>0</v>
      </c>
      <c r="E111" s="11">
        <v>0</v>
      </c>
      <c r="F111" s="11">
        <v>3</v>
      </c>
    </row>
    <row r="112" spans="1:15" x14ac:dyDescent="0.35">
      <c r="A112" s="90" t="s">
        <v>995</v>
      </c>
      <c r="B112" s="11">
        <v>2</v>
      </c>
      <c r="C112" s="11">
        <v>1</v>
      </c>
      <c r="D112" s="11">
        <v>0</v>
      </c>
      <c r="E112" s="11">
        <v>0</v>
      </c>
      <c r="F112" s="11">
        <v>1422</v>
      </c>
      <c r="G112" s="11">
        <v>448230630</v>
      </c>
      <c r="H112" s="11">
        <v>481480080</v>
      </c>
      <c r="I112" s="11">
        <v>490834493.39999998</v>
      </c>
      <c r="J112" s="11">
        <v>33249.449999999997</v>
      </c>
      <c r="K112" s="11">
        <v>23382.172996000001</v>
      </c>
      <c r="L112" s="11">
        <v>7.4179334866</v>
      </c>
      <c r="M112" s="11">
        <v>-9354.4133989999991</v>
      </c>
      <c r="N112" s="11">
        <v>-6578.3497880000004</v>
      </c>
      <c r="O112" s="11">
        <v>-1.90581826</v>
      </c>
    </row>
    <row r="113" spans="1:15" x14ac:dyDescent="0.35">
      <c r="A113" s="90" t="s">
        <v>996</v>
      </c>
      <c r="B113" s="11">
        <v>3</v>
      </c>
      <c r="C113" s="11">
        <v>0</v>
      </c>
      <c r="D113" s="11">
        <v>0</v>
      </c>
      <c r="E113" s="11">
        <v>1</v>
      </c>
    </row>
    <row r="114" spans="1:15" x14ac:dyDescent="0.35">
      <c r="A114" s="90" t="s">
        <v>997</v>
      </c>
      <c r="B114" s="11">
        <v>3</v>
      </c>
      <c r="C114" s="11">
        <v>0</v>
      </c>
      <c r="D114" s="11">
        <v>0</v>
      </c>
      <c r="E114" s="11">
        <v>1</v>
      </c>
      <c r="F114" s="11">
        <v>446</v>
      </c>
      <c r="G114" s="11">
        <v>432073060</v>
      </c>
      <c r="H114" s="11">
        <v>446248390</v>
      </c>
      <c r="I114" s="11">
        <v>473141162.88</v>
      </c>
      <c r="J114" s="11">
        <v>14175.33</v>
      </c>
      <c r="K114" s="11">
        <v>31783.251121000001</v>
      </c>
      <c r="L114" s="11">
        <v>3.2807715435999998</v>
      </c>
      <c r="M114" s="11">
        <v>-26892.77288</v>
      </c>
      <c r="N114" s="11">
        <v>-60297.697039999999</v>
      </c>
      <c r="O114" s="11">
        <v>-5.6838793560000003</v>
      </c>
    </row>
    <row r="115" spans="1:15" x14ac:dyDescent="0.35">
      <c r="A115" s="90" t="s">
        <v>998</v>
      </c>
      <c r="B115" s="11">
        <v>3</v>
      </c>
      <c r="C115" s="11">
        <v>0</v>
      </c>
      <c r="D115" s="11">
        <v>0</v>
      </c>
      <c r="E115" s="11">
        <v>1</v>
      </c>
      <c r="F115" s="11">
        <v>1037</v>
      </c>
      <c r="G115" s="11">
        <v>790673810</v>
      </c>
      <c r="H115" s="11">
        <v>837451350</v>
      </c>
      <c r="I115" s="11">
        <v>865826547.75999999</v>
      </c>
      <c r="J115" s="11">
        <v>46777.54</v>
      </c>
      <c r="K115" s="11">
        <v>45108.524590000001</v>
      </c>
      <c r="L115" s="11">
        <v>5.9161615584999998</v>
      </c>
      <c r="M115" s="11">
        <v>-28375.197759999999</v>
      </c>
      <c r="N115" s="11">
        <v>-27362.775089999999</v>
      </c>
      <c r="O115" s="11">
        <v>-3.2772381300000002</v>
      </c>
    </row>
    <row r="116" spans="1:15" x14ac:dyDescent="0.35">
      <c r="A116" s="90" t="s">
        <v>999</v>
      </c>
      <c r="B116" s="11">
        <v>3</v>
      </c>
      <c r="C116" s="11">
        <v>0</v>
      </c>
      <c r="D116" s="11">
        <v>0</v>
      </c>
      <c r="E116" s="11">
        <v>1</v>
      </c>
      <c r="F116" s="11">
        <v>1514</v>
      </c>
      <c r="G116" s="11">
        <v>599893670</v>
      </c>
      <c r="H116" s="11">
        <v>597820550</v>
      </c>
      <c r="I116" s="11">
        <v>656912950.38999999</v>
      </c>
      <c r="J116" s="11">
        <v>-2073.12</v>
      </c>
      <c r="K116" s="11">
        <v>-1369.2998680000001</v>
      </c>
      <c r="L116" s="11">
        <v>-0.34558124299999998</v>
      </c>
      <c r="M116" s="11">
        <v>-59092.400390000003</v>
      </c>
      <c r="N116" s="11">
        <v>-39030.647550000002</v>
      </c>
      <c r="O116" s="11">
        <v>-8.995468936</v>
      </c>
    </row>
    <row r="117" spans="1:15" x14ac:dyDescent="0.35">
      <c r="A117" s="90" t="s">
        <v>1000</v>
      </c>
      <c r="B117" s="11">
        <v>3</v>
      </c>
      <c r="C117" s="11">
        <v>0</v>
      </c>
      <c r="D117" s="11">
        <v>0</v>
      </c>
      <c r="E117" s="11">
        <v>1</v>
      </c>
      <c r="F117" s="11">
        <v>908</v>
      </c>
      <c r="G117" s="11">
        <v>640229750</v>
      </c>
      <c r="H117" s="11">
        <v>711136350</v>
      </c>
      <c r="I117" s="11">
        <v>701082933.58000004</v>
      </c>
      <c r="J117" s="11">
        <v>70906.600000000006</v>
      </c>
      <c r="K117" s="11">
        <v>78090.969163000002</v>
      </c>
      <c r="L117" s="11">
        <v>11.075180433</v>
      </c>
      <c r="M117" s="11">
        <v>10053.416421</v>
      </c>
      <c r="N117" s="11">
        <v>11072.044517</v>
      </c>
      <c r="O117" s="11">
        <v>1.433983904</v>
      </c>
    </row>
    <row r="118" spans="1:15" x14ac:dyDescent="0.35">
      <c r="A118" s="90" t="s">
        <v>1001</v>
      </c>
      <c r="B118" s="11">
        <v>3</v>
      </c>
      <c r="C118" s="11">
        <v>0</v>
      </c>
      <c r="D118" s="11">
        <v>0</v>
      </c>
      <c r="E118" s="11">
        <v>1</v>
      </c>
      <c r="F118" s="11">
        <v>888</v>
      </c>
      <c r="G118" s="11">
        <v>325963330</v>
      </c>
      <c r="H118" s="11">
        <v>369249190</v>
      </c>
      <c r="I118" s="11">
        <v>356945811.45999998</v>
      </c>
      <c r="J118" s="11">
        <v>43285.86</v>
      </c>
      <c r="K118" s="11">
        <v>48745.337837999999</v>
      </c>
      <c r="L118" s="11">
        <v>13.279364891</v>
      </c>
      <c r="M118" s="11">
        <v>12303.378538000001</v>
      </c>
      <c r="N118" s="11">
        <v>13855.156011999999</v>
      </c>
      <c r="O118" s="11">
        <v>3.4468477127999999</v>
      </c>
    </row>
    <row r="119" spans="1:15" x14ac:dyDescent="0.35">
      <c r="A119" s="90" t="s">
        <v>1002</v>
      </c>
      <c r="B119" s="11">
        <v>3</v>
      </c>
      <c r="C119" s="11">
        <v>0</v>
      </c>
      <c r="D119" s="11">
        <v>0</v>
      </c>
      <c r="E119" s="11">
        <v>1</v>
      </c>
      <c r="F119" s="11">
        <v>599</v>
      </c>
      <c r="G119" s="11">
        <v>258175970</v>
      </c>
      <c r="H119" s="11">
        <v>284555030</v>
      </c>
      <c r="I119" s="11">
        <v>282715332.16000003</v>
      </c>
      <c r="J119" s="11">
        <v>26379.06</v>
      </c>
      <c r="K119" s="11">
        <v>44038.497496000004</v>
      </c>
      <c r="L119" s="11">
        <v>10.217472988999999</v>
      </c>
      <c r="M119" s="11">
        <v>1839.6978443</v>
      </c>
      <c r="N119" s="11">
        <v>3071.2818769999999</v>
      </c>
      <c r="O119" s="11">
        <v>0.65072446910000004</v>
      </c>
    </row>
    <row r="120" spans="1:15" x14ac:dyDescent="0.35">
      <c r="A120" s="90" t="s">
        <v>1003</v>
      </c>
      <c r="B120" s="11">
        <v>3</v>
      </c>
      <c r="C120" s="11">
        <v>0</v>
      </c>
      <c r="D120" s="11">
        <v>0</v>
      </c>
      <c r="E120" s="11">
        <v>1</v>
      </c>
      <c r="F120" s="11">
        <v>419</v>
      </c>
      <c r="G120" s="11">
        <v>258496320</v>
      </c>
      <c r="H120" s="11">
        <v>278810470</v>
      </c>
      <c r="I120" s="11">
        <v>283066131.10000002</v>
      </c>
      <c r="J120" s="11">
        <v>20314.150000000001</v>
      </c>
      <c r="K120" s="11">
        <v>48482.458233999998</v>
      </c>
      <c r="L120" s="11">
        <v>7.8585838281999996</v>
      </c>
      <c r="M120" s="11">
        <v>-4255.6610959999998</v>
      </c>
      <c r="N120" s="11">
        <v>-10156.709059999999</v>
      </c>
      <c r="O120" s="11">
        <v>-1.5034158550000001</v>
      </c>
    </row>
    <row r="121" spans="1:15" x14ac:dyDescent="0.35">
      <c r="A121" s="90" t="s">
        <v>1004</v>
      </c>
      <c r="B121" s="11">
        <v>3</v>
      </c>
      <c r="C121" s="11">
        <v>0</v>
      </c>
      <c r="D121" s="11">
        <v>0</v>
      </c>
      <c r="E121" s="11">
        <v>1</v>
      </c>
      <c r="F121" s="11">
        <v>980</v>
      </c>
      <c r="G121" s="11">
        <v>468144230</v>
      </c>
      <c r="H121" s="11">
        <v>523064790</v>
      </c>
      <c r="I121" s="11">
        <v>512640860.73000002</v>
      </c>
      <c r="J121" s="11">
        <v>54920.56</v>
      </c>
      <c r="K121" s="11">
        <v>56041.387755000003</v>
      </c>
      <c r="L121" s="11">
        <v>11.731546921</v>
      </c>
      <c r="M121" s="11">
        <v>10423.929268</v>
      </c>
      <c r="N121" s="11">
        <v>10636.662517999999</v>
      </c>
      <c r="O121" s="11">
        <v>2.0333785436</v>
      </c>
    </row>
    <row r="122" spans="1:15" x14ac:dyDescent="0.35">
      <c r="A122" s="90" t="s">
        <v>1005</v>
      </c>
      <c r="B122" s="11">
        <v>3</v>
      </c>
      <c r="C122" s="11">
        <v>0</v>
      </c>
      <c r="D122" s="11">
        <v>0</v>
      </c>
      <c r="E122" s="11">
        <v>1</v>
      </c>
      <c r="F122" s="11">
        <v>1327</v>
      </c>
      <c r="G122" s="11">
        <v>418476380</v>
      </c>
      <c r="H122" s="11">
        <v>479293980</v>
      </c>
      <c r="I122" s="11">
        <v>458252132.33999997</v>
      </c>
      <c r="J122" s="11">
        <v>60817.599999999999</v>
      </c>
      <c r="K122" s="11">
        <v>45830.896760000003</v>
      </c>
      <c r="L122" s="11">
        <v>14.533102203</v>
      </c>
      <c r="M122" s="11">
        <v>21041.847662</v>
      </c>
      <c r="N122" s="11">
        <v>15856.705094999999</v>
      </c>
      <c r="O122" s="11">
        <v>4.591762084</v>
      </c>
    </row>
    <row r="123" spans="1:15" x14ac:dyDescent="0.35">
      <c r="A123" s="90" t="s">
        <v>1006</v>
      </c>
      <c r="B123" s="11">
        <v>3</v>
      </c>
      <c r="C123" s="11">
        <v>0</v>
      </c>
      <c r="D123" s="11">
        <v>0</v>
      </c>
      <c r="E123" s="11">
        <v>1</v>
      </c>
      <c r="F123" s="11">
        <v>1305</v>
      </c>
      <c r="G123" s="11">
        <v>462317820</v>
      </c>
      <c r="H123" s="11">
        <v>516047800</v>
      </c>
      <c r="I123" s="11">
        <v>506260656.42000002</v>
      </c>
      <c r="J123" s="11">
        <v>53729.98</v>
      </c>
      <c r="K123" s="11">
        <v>41172.398466999999</v>
      </c>
      <c r="L123" s="11">
        <v>11.621870858999999</v>
      </c>
      <c r="M123" s="11">
        <v>9787.1435849999998</v>
      </c>
      <c r="N123" s="11">
        <v>7499.726885</v>
      </c>
      <c r="O123" s="11">
        <v>1.9332222366</v>
      </c>
    </row>
    <row r="124" spans="1:15" x14ac:dyDescent="0.35">
      <c r="A124" s="90" t="s">
        <v>1007</v>
      </c>
      <c r="B124" s="11">
        <v>3</v>
      </c>
      <c r="C124" s="11">
        <v>0</v>
      </c>
      <c r="D124" s="11">
        <v>0</v>
      </c>
      <c r="E124" s="11">
        <v>1</v>
      </c>
      <c r="F124" s="11">
        <v>923</v>
      </c>
      <c r="G124" s="11">
        <v>328403200</v>
      </c>
      <c r="H124" s="11">
        <v>427245430</v>
      </c>
      <c r="I124" s="11">
        <v>359617588.61000001</v>
      </c>
      <c r="J124" s="11">
        <v>98842.23</v>
      </c>
      <c r="K124" s="11">
        <v>107088.0065</v>
      </c>
      <c r="L124" s="11">
        <v>30.097827914</v>
      </c>
      <c r="M124" s="11">
        <v>67627.841388000001</v>
      </c>
      <c r="N124" s="11">
        <v>73269.600636999996</v>
      </c>
      <c r="O124" s="11">
        <v>18.805487698</v>
      </c>
    </row>
    <row r="125" spans="1:15" x14ac:dyDescent="0.35">
      <c r="A125" s="90" t="s">
        <v>1008</v>
      </c>
      <c r="B125" s="11">
        <v>3</v>
      </c>
      <c r="C125" s="11">
        <v>0</v>
      </c>
      <c r="D125" s="11">
        <v>0</v>
      </c>
      <c r="E125" s="11">
        <v>1</v>
      </c>
      <c r="F125" s="11">
        <v>489</v>
      </c>
      <c r="G125" s="11">
        <v>103613290</v>
      </c>
      <c r="H125" s="11">
        <v>115216710</v>
      </c>
      <c r="I125" s="11">
        <v>113461627.34999999</v>
      </c>
      <c r="J125" s="11">
        <v>11603.42</v>
      </c>
      <c r="K125" s="11">
        <v>23728.875255999999</v>
      </c>
      <c r="L125" s="11">
        <v>11.198775756</v>
      </c>
      <c r="M125" s="11">
        <v>1755.0826529999999</v>
      </c>
      <c r="N125" s="11">
        <v>3589.1260797</v>
      </c>
      <c r="O125" s="11">
        <v>1.5468512959</v>
      </c>
    </row>
    <row r="126" spans="1:15" x14ac:dyDescent="0.35">
      <c r="A126" s="90" t="s">
        <v>1009</v>
      </c>
      <c r="B126" s="11">
        <v>3</v>
      </c>
      <c r="C126" s="11">
        <v>0</v>
      </c>
      <c r="D126" s="11">
        <v>0</v>
      </c>
      <c r="E126" s="11">
        <v>1</v>
      </c>
      <c r="F126" s="11">
        <v>943</v>
      </c>
      <c r="G126" s="11">
        <v>343588890</v>
      </c>
      <c r="H126" s="11">
        <v>446054760</v>
      </c>
      <c r="I126" s="11">
        <v>376246662.93000001</v>
      </c>
      <c r="J126" s="11">
        <v>102465.87</v>
      </c>
      <c r="K126" s="11">
        <v>108659.45917</v>
      </c>
      <c r="L126" s="11">
        <v>29.822230282</v>
      </c>
      <c r="M126" s="11">
        <v>69808.097068999996</v>
      </c>
      <c r="N126" s="11">
        <v>74027.674517000007</v>
      </c>
      <c r="O126" s="11">
        <v>18.553811621000001</v>
      </c>
    </row>
    <row r="127" spans="1:15" x14ac:dyDescent="0.35">
      <c r="A127" s="90" t="s">
        <v>1010</v>
      </c>
      <c r="B127" s="11">
        <v>3</v>
      </c>
      <c r="C127" s="11">
        <v>0</v>
      </c>
      <c r="D127" s="11">
        <v>0</v>
      </c>
      <c r="E127" s="11">
        <v>1</v>
      </c>
      <c r="F127" s="11">
        <v>587</v>
      </c>
      <c r="G127" s="11">
        <v>267434641</v>
      </c>
      <c r="H127" s="11">
        <v>296412110</v>
      </c>
      <c r="I127" s="11">
        <v>292854030.37</v>
      </c>
      <c r="J127" s="11">
        <v>28977.469000000001</v>
      </c>
      <c r="K127" s="11">
        <v>49365.364565999997</v>
      </c>
      <c r="L127" s="11">
        <v>10.835346121000001</v>
      </c>
      <c r="M127" s="11">
        <v>3558.0796258999999</v>
      </c>
      <c r="N127" s="11">
        <v>6061.4644392999999</v>
      </c>
      <c r="O127" s="11">
        <v>1.2149669312</v>
      </c>
    </row>
    <row r="128" spans="1:15" x14ac:dyDescent="0.35">
      <c r="A128" s="90" t="s">
        <v>1011</v>
      </c>
      <c r="B128" s="11">
        <v>3</v>
      </c>
      <c r="C128" s="11">
        <v>0</v>
      </c>
      <c r="D128" s="11">
        <v>0</v>
      </c>
      <c r="E128" s="11">
        <v>1</v>
      </c>
      <c r="F128" s="11">
        <v>1094</v>
      </c>
      <c r="G128" s="11">
        <v>393109160</v>
      </c>
      <c r="H128" s="11">
        <v>511695519</v>
      </c>
      <c r="I128" s="11">
        <v>430473784</v>
      </c>
      <c r="J128" s="11">
        <v>118586.359</v>
      </c>
      <c r="K128" s="11">
        <v>108397.03748</v>
      </c>
      <c r="L128" s="11">
        <v>30.166267048999998</v>
      </c>
      <c r="M128" s="11">
        <v>81221.735004000002</v>
      </c>
      <c r="N128" s="11">
        <v>74242.902197000003</v>
      </c>
      <c r="O128" s="11">
        <v>18.867986395999999</v>
      </c>
    </row>
    <row r="129" spans="1:15" x14ac:dyDescent="0.35">
      <c r="A129" s="90" t="s">
        <v>1012</v>
      </c>
      <c r="B129" s="11">
        <v>3</v>
      </c>
      <c r="C129" s="11">
        <v>0</v>
      </c>
      <c r="D129" s="11">
        <v>0</v>
      </c>
      <c r="E129" s="11">
        <v>1</v>
      </c>
      <c r="F129" s="11">
        <v>757</v>
      </c>
      <c r="G129" s="11">
        <v>592982620</v>
      </c>
      <c r="H129" s="11">
        <v>656298710</v>
      </c>
      <c r="I129" s="11">
        <v>649345012.14999998</v>
      </c>
      <c r="J129" s="11">
        <v>63316.09</v>
      </c>
      <c r="K129" s="11">
        <v>83640.805812000006</v>
      </c>
      <c r="L129" s="11">
        <v>10.677562523000001</v>
      </c>
      <c r="M129" s="11">
        <v>6953.6978525000004</v>
      </c>
      <c r="N129" s="11">
        <v>9185.8624206999993</v>
      </c>
      <c r="O129" s="11">
        <v>1.0708787659000001</v>
      </c>
    </row>
    <row r="130" spans="1:15" x14ac:dyDescent="0.35">
      <c r="A130" s="90" t="s">
        <v>1013</v>
      </c>
      <c r="B130" s="11">
        <v>3</v>
      </c>
      <c r="C130" s="11">
        <v>0</v>
      </c>
      <c r="D130" s="11">
        <v>0</v>
      </c>
      <c r="E130" s="11">
        <v>1</v>
      </c>
      <c r="F130" s="11">
        <v>782</v>
      </c>
      <c r="G130" s="11">
        <v>400051581</v>
      </c>
      <c r="H130" s="11">
        <v>476641340</v>
      </c>
      <c r="I130" s="11">
        <v>438076075.01999998</v>
      </c>
      <c r="J130" s="11">
        <v>76589.759000000005</v>
      </c>
      <c r="K130" s="11">
        <v>97940.868285999997</v>
      </c>
      <c r="L130" s="11">
        <v>19.144970957999998</v>
      </c>
      <c r="M130" s="11">
        <v>38565.264981</v>
      </c>
      <c r="N130" s="11">
        <v>49316.195628000001</v>
      </c>
      <c r="O130" s="11">
        <v>8.8033259928999996</v>
      </c>
    </row>
    <row r="131" spans="1:15" x14ac:dyDescent="0.35">
      <c r="A131" s="90" t="s">
        <v>1014</v>
      </c>
      <c r="B131" s="11">
        <v>3</v>
      </c>
      <c r="C131" s="11">
        <v>0</v>
      </c>
      <c r="D131" s="11">
        <v>0</v>
      </c>
      <c r="E131" s="11">
        <v>1</v>
      </c>
      <c r="F131" s="11">
        <v>847</v>
      </c>
      <c r="G131" s="11">
        <v>494756040</v>
      </c>
      <c r="H131" s="11">
        <v>588068260</v>
      </c>
      <c r="I131" s="11">
        <v>541782096.08000004</v>
      </c>
      <c r="J131" s="11">
        <v>93312.22</v>
      </c>
      <c r="K131" s="11">
        <v>110167.91026999999</v>
      </c>
      <c r="L131" s="11">
        <v>18.860248779999999</v>
      </c>
      <c r="M131" s="11">
        <v>46286.163917999998</v>
      </c>
      <c r="N131" s="11">
        <v>54647.182902</v>
      </c>
      <c r="O131" s="11">
        <v>8.5433173692000004</v>
      </c>
    </row>
    <row r="132" spans="1:15" x14ac:dyDescent="0.35">
      <c r="A132" s="90" t="s">
        <v>1015</v>
      </c>
      <c r="B132" s="11">
        <v>3</v>
      </c>
      <c r="C132" s="11">
        <v>0</v>
      </c>
      <c r="D132" s="11">
        <v>0</v>
      </c>
      <c r="E132" s="11">
        <v>1</v>
      </c>
      <c r="F132" s="11">
        <v>404</v>
      </c>
      <c r="G132" s="11">
        <v>159624380</v>
      </c>
      <c r="H132" s="11">
        <v>196872280</v>
      </c>
      <c r="I132" s="11">
        <v>174796514.22</v>
      </c>
      <c r="J132" s="11">
        <v>37247.9</v>
      </c>
      <c r="K132" s="11">
        <v>92197.772276999996</v>
      </c>
      <c r="L132" s="11">
        <v>23.334718669000001</v>
      </c>
      <c r="M132" s="11">
        <v>22075.765778000001</v>
      </c>
      <c r="N132" s="11">
        <v>54642.984599000003</v>
      </c>
      <c r="O132" s="11">
        <v>12.629408473</v>
      </c>
    </row>
    <row r="133" spans="1:15" x14ac:dyDescent="0.35">
      <c r="A133" s="90" t="s">
        <v>1016</v>
      </c>
      <c r="B133" s="11">
        <v>3</v>
      </c>
      <c r="C133" s="11">
        <v>0</v>
      </c>
      <c r="D133" s="11">
        <v>0</v>
      </c>
      <c r="E133" s="11">
        <v>1</v>
      </c>
      <c r="F133" s="11">
        <v>464</v>
      </c>
      <c r="G133" s="11">
        <v>159178430</v>
      </c>
      <c r="H133" s="11">
        <v>196827760</v>
      </c>
      <c r="I133" s="11">
        <v>174308177.13</v>
      </c>
      <c r="J133" s="11">
        <v>37649.33</v>
      </c>
      <c r="K133" s="11">
        <v>81140.797414000001</v>
      </c>
      <c r="L133" s="11">
        <v>23.65228128</v>
      </c>
      <c r="M133" s="11">
        <v>22519.582869999998</v>
      </c>
      <c r="N133" s="11">
        <v>48533.583771999998</v>
      </c>
      <c r="O133" s="11">
        <v>12.919407018999999</v>
      </c>
    </row>
    <row r="134" spans="1:15" x14ac:dyDescent="0.35">
      <c r="A134" s="90" t="s">
        <v>1017</v>
      </c>
      <c r="B134" s="11">
        <v>3</v>
      </c>
      <c r="C134" s="11">
        <v>0</v>
      </c>
      <c r="D134" s="11">
        <v>0</v>
      </c>
      <c r="E134" s="11">
        <v>1</v>
      </c>
      <c r="F134" s="11">
        <v>735</v>
      </c>
      <c r="G134" s="11">
        <v>325338890</v>
      </c>
      <c r="H134" s="11">
        <v>403806690</v>
      </c>
      <c r="I134" s="11">
        <v>356262019.07999998</v>
      </c>
      <c r="J134" s="11">
        <v>78467.8</v>
      </c>
      <c r="K134" s="11">
        <v>106758.91155999999</v>
      </c>
      <c r="L134" s="11">
        <v>24.118788873</v>
      </c>
      <c r="M134" s="11">
        <v>47544.670921999998</v>
      </c>
      <c r="N134" s="11">
        <v>64686.627105</v>
      </c>
      <c r="O134" s="11">
        <v>13.345422295000001</v>
      </c>
    </row>
    <row r="135" spans="1:15" x14ac:dyDescent="0.35">
      <c r="A135" s="90" t="s">
        <v>1018</v>
      </c>
      <c r="B135" s="11">
        <v>3</v>
      </c>
      <c r="C135" s="11">
        <v>0</v>
      </c>
      <c r="D135" s="11">
        <v>0</v>
      </c>
      <c r="E135" s="11">
        <v>1</v>
      </c>
      <c r="F135" s="11">
        <v>518</v>
      </c>
      <c r="G135" s="11">
        <v>241235060</v>
      </c>
      <c r="H135" s="11">
        <v>284630545</v>
      </c>
      <c r="I135" s="11">
        <v>264164205.97</v>
      </c>
      <c r="J135" s="11">
        <v>43395.485000000001</v>
      </c>
      <c r="K135" s="11">
        <v>83775.067567999999</v>
      </c>
      <c r="L135" s="11">
        <v>17.988879809</v>
      </c>
      <c r="M135" s="11">
        <v>20466.339029999999</v>
      </c>
      <c r="N135" s="11">
        <v>39510.307008000003</v>
      </c>
      <c r="O135" s="11">
        <v>7.7475822113000001</v>
      </c>
    </row>
    <row r="136" spans="1:15" x14ac:dyDescent="0.35">
      <c r="A136" s="90" t="s">
        <v>1019</v>
      </c>
      <c r="B136" s="11">
        <v>3</v>
      </c>
      <c r="C136" s="11">
        <v>0</v>
      </c>
      <c r="D136" s="11">
        <v>0</v>
      </c>
      <c r="E136" s="11">
        <v>1</v>
      </c>
      <c r="F136" s="11">
        <v>709</v>
      </c>
      <c r="G136" s="11">
        <v>256928506</v>
      </c>
      <c r="H136" s="11">
        <v>344611340</v>
      </c>
      <c r="I136" s="11">
        <v>281349297.98000002</v>
      </c>
      <c r="J136" s="11">
        <v>87682.834000000003</v>
      </c>
      <c r="K136" s="11">
        <v>123671.13399</v>
      </c>
      <c r="L136" s="11">
        <v>34.127328012</v>
      </c>
      <c r="M136" s="11">
        <v>63262.042023000002</v>
      </c>
      <c r="N136" s="11">
        <v>89227.139666000003</v>
      </c>
      <c r="O136" s="11">
        <v>22.485231873</v>
      </c>
    </row>
    <row r="137" spans="1:15" x14ac:dyDescent="0.35">
      <c r="A137" s="90" t="s">
        <v>1020</v>
      </c>
      <c r="B137" s="11">
        <v>3</v>
      </c>
      <c r="C137" s="11">
        <v>0</v>
      </c>
      <c r="D137" s="11">
        <v>0</v>
      </c>
      <c r="E137" s="11">
        <v>1</v>
      </c>
      <c r="F137" s="11">
        <v>1185</v>
      </c>
      <c r="G137" s="11">
        <v>390363765</v>
      </c>
      <c r="H137" s="11">
        <v>559298500</v>
      </c>
      <c r="I137" s="11">
        <v>427467442.00999999</v>
      </c>
      <c r="J137" s="11">
        <v>168934.73499999999</v>
      </c>
      <c r="K137" s="11">
        <v>142560.95780999999</v>
      </c>
      <c r="L137" s="11">
        <v>43.276233642999998</v>
      </c>
      <c r="M137" s="11">
        <v>131831.05799</v>
      </c>
      <c r="N137" s="11">
        <v>111249.83796999999</v>
      </c>
      <c r="O137" s="11">
        <v>30.840023130999999</v>
      </c>
    </row>
    <row r="138" spans="1:15" x14ac:dyDescent="0.35">
      <c r="A138" s="90" t="s">
        <v>1021</v>
      </c>
      <c r="B138" s="11">
        <v>3</v>
      </c>
      <c r="C138" s="11">
        <v>0</v>
      </c>
      <c r="D138" s="11">
        <v>0</v>
      </c>
      <c r="E138" s="11">
        <v>1</v>
      </c>
      <c r="F138" s="11">
        <v>836</v>
      </c>
      <c r="G138" s="11">
        <v>324173400</v>
      </c>
      <c r="H138" s="11">
        <v>463336285</v>
      </c>
      <c r="I138" s="11">
        <v>354985750.44</v>
      </c>
      <c r="J138" s="11">
        <v>139162.88500000001</v>
      </c>
      <c r="K138" s="11">
        <v>166462.78109999999</v>
      </c>
      <c r="L138" s="11">
        <v>42.928533000999998</v>
      </c>
      <c r="M138" s="11">
        <v>108350.53456</v>
      </c>
      <c r="N138" s="11">
        <v>129605.90257999999</v>
      </c>
      <c r="O138" s="11">
        <v>30.522502501000002</v>
      </c>
    </row>
    <row r="139" spans="1:15" x14ac:dyDescent="0.35">
      <c r="A139" s="90" t="s">
        <v>1022</v>
      </c>
      <c r="B139" s="11">
        <v>3</v>
      </c>
      <c r="C139" s="11">
        <v>0</v>
      </c>
      <c r="D139" s="11">
        <v>0</v>
      </c>
      <c r="E139" s="11">
        <v>1</v>
      </c>
      <c r="F139" s="11">
        <v>463</v>
      </c>
      <c r="G139" s="11">
        <v>186103490</v>
      </c>
      <c r="H139" s="11">
        <v>249386920</v>
      </c>
      <c r="I139" s="11">
        <v>203792436.56999999</v>
      </c>
      <c r="J139" s="11">
        <v>63283.43</v>
      </c>
      <c r="K139" s="11">
        <v>136681.27429999999</v>
      </c>
      <c r="L139" s="11">
        <v>34.004429471000002</v>
      </c>
      <c r="M139" s="11">
        <v>45594.483428</v>
      </c>
      <c r="N139" s="11">
        <v>98476.206107999998</v>
      </c>
      <c r="O139" s="11">
        <v>22.373000781999998</v>
      </c>
    </row>
    <row r="140" spans="1:15" x14ac:dyDescent="0.35">
      <c r="A140" s="90" t="s">
        <v>1023</v>
      </c>
      <c r="B140" s="11">
        <v>3</v>
      </c>
      <c r="C140" s="11">
        <v>0</v>
      </c>
      <c r="D140" s="11">
        <v>0</v>
      </c>
      <c r="E140" s="11">
        <v>1</v>
      </c>
      <c r="F140" s="11">
        <v>515</v>
      </c>
      <c r="G140" s="11">
        <v>196219050</v>
      </c>
      <c r="H140" s="11">
        <v>278350470</v>
      </c>
      <c r="I140" s="11">
        <v>214869470.21000001</v>
      </c>
      <c r="J140" s="11">
        <v>82131.42</v>
      </c>
      <c r="K140" s="11">
        <v>159478.48543999999</v>
      </c>
      <c r="L140" s="11">
        <v>41.857006239</v>
      </c>
      <c r="M140" s="11">
        <v>63480.999785</v>
      </c>
      <c r="N140" s="11">
        <v>123264.07725</v>
      </c>
      <c r="O140" s="11">
        <v>29.543983014999998</v>
      </c>
    </row>
    <row r="141" spans="1:15" x14ac:dyDescent="0.35">
      <c r="A141" s="90" t="s">
        <v>1024</v>
      </c>
      <c r="B141" s="11">
        <v>3</v>
      </c>
      <c r="C141" s="11">
        <v>0</v>
      </c>
      <c r="D141" s="11">
        <v>0</v>
      </c>
      <c r="E141" s="11">
        <v>1</v>
      </c>
      <c r="F141" s="11">
        <v>511</v>
      </c>
      <c r="G141" s="11">
        <v>189232730</v>
      </c>
      <c r="H141" s="11">
        <v>251129834</v>
      </c>
      <c r="I141" s="11">
        <v>207219107.63999999</v>
      </c>
      <c r="J141" s="11">
        <v>61897.103999999999</v>
      </c>
      <c r="K141" s="11">
        <v>121129.36204000001</v>
      </c>
      <c r="L141" s="11">
        <v>32.709512777999997</v>
      </c>
      <c r="M141" s="11">
        <v>43910.726363000002</v>
      </c>
      <c r="N141" s="11">
        <v>85930.971355999995</v>
      </c>
      <c r="O141" s="11">
        <v>21.190481352999999</v>
      </c>
    </row>
    <row r="142" spans="1:15" x14ac:dyDescent="0.35">
      <c r="A142" s="90" t="s">
        <v>1025</v>
      </c>
      <c r="B142" s="11">
        <v>3</v>
      </c>
      <c r="C142" s="11">
        <v>0</v>
      </c>
      <c r="D142" s="11">
        <v>0</v>
      </c>
      <c r="E142" s="11">
        <v>1</v>
      </c>
      <c r="F142" s="11">
        <v>658</v>
      </c>
      <c r="G142" s="11">
        <v>290006530</v>
      </c>
      <c r="H142" s="11">
        <v>365060070</v>
      </c>
      <c r="I142" s="11">
        <v>317571354.36000001</v>
      </c>
      <c r="J142" s="11">
        <v>75053.539999999994</v>
      </c>
      <c r="K142" s="11">
        <v>114063.13069999999</v>
      </c>
      <c r="L142" s="11">
        <v>25.879948289000001</v>
      </c>
      <c r="M142" s="11">
        <v>47488.715639000002</v>
      </c>
      <c r="N142" s="11">
        <v>72171.300363999995</v>
      </c>
      <c r="O142" s="11">
        <v>14.953715122</v>
      </c>
    </row>
    <row r="143" spans="1:15" x14ac:dyDescent="0.35">
      <c r="A143" s="90" t="s">
        <v>1026</v>
      </c>
      <c r="B143" s="11">
        <v>3</v>
      </c>
      <c r="C143" s="11">
        <v>0</v>
      </c>
      <c r="D143" s="11">
        <v>0</v>
      </c>
      <c r="E143" s="11">
        <v>1</v>
      </c>
      <c r="F143" s="11">
        <v>734</v>
      </c>
      <c r="G143" s="11">
        <v>276509110</v>
      </c>
      <c r="H143" s="11">
        <v>336580310</v>
      </c>
      <c r="I143" s="11">
        <v>302791018.38</v>
      </c>
      <c r="J143" s="11">
        <v>60071.199999999997</v>
      </c>
      <c r="K143" s="11">
        <v>81840.871935000003</v>
      </c>
      <c r="L143" s="11">
        <v>21.724853839000001</v>
      </c>
      <c r="M143" s="11">
        <v>33789.291619000003</v>
      </c>
      <c r="N143" s="11">
        <v>46034.457246999998</v>
      </c>
      <c r="O143" s="11">
        <v>11.159278039</v>
      </c>
    </row>
    <row r="144" spans="1:15" x14ac:dyDescent="0.35">
      <c r="A144" s="90" t="s">
        <v>1027</v>
      </c>
      <c r="B144" s="11">
        <v>3</v>
      </c>
      <c r="C144" s="11">
        <v>0</v>
      </c>
      <c r="D144" s="11">
        <v>0</v>
      </c>
      <c r="E144" s="11">
        <v>1</v>
      </c>
      <c r="F144" s="11">
        <v>920</v>
      </c>
      <c r="G144" s="11">
        <v>451065550</v>
      </c>
      <c r="H144" s="11">
        <v>531359190</v>
      </c>
      <c r="I144" s="11">
        <v>493938869.64999998</v>
      </c>
      <c r="J144" s="11">
        <v>80293.64</v>
      </c>
      <c r="K144" s="11">
        <v>87275.695651999995</v>
      </c>
      <c r="L144" s="11">
        <v>17.800880604</v>
      </c>
      <c r="M144" s="11">
        <v>37420.320351000002</v>
      </c>
      <c r="N144" s="11">
        <v>40674.261251000004</v>
      </c>
      <c r="O144" s="11">
        <v>7.5759011187</v>
      </c>
    </row>
    <row r="145" spans="1:15" x14ac:dyDescent="0.35">
      <c r="A145" s="90" t="s">
        <v>1028</v>
      </c>
      <c r="B145" s="11">
        <v>3</v>
      </c>
      <c r="C145" s="11">
        <v>0</v>
      </c>
      <c r="D145" s="11">
        <v>0</v>
      </c>
      <c r="E145" s="11">
        <v>1</v>
      </c>
      <c r="F145" s="11">
        <v>511</v>
      </c>
      <c r="G145" s="11">
        <v>231498720</v>
      </c>
      <c r="H145" s="11">
        <v>286721860</v>
      </c>
      <c r="I145" s="11">
        <v>253502436.80000001</v>
      </c>
      <c r="J145" s="11">
        <v>55223.14</v>
      </c>
      <c r="K145" s="11">
        <v>108068.76712</v>
      </c>
      <c r="L145" s="11">
        <v>23.854620016999998</v>
      </c>
      <c r="M145" s="11">
        <v>33219.423198999997</v>
      </c>
      <c r="N145" s="11">
        <v>65008.655966999999</v>
      </c>
      <c r="O145" s="11">
        <v>13.104182989</v>
      </c>
    </row>
    <row r="146" spans="1:15" x14ac:dyDescent="0.35">
      <c r="A146" s="90" t="s">
        <v>1029</v>
      </c>
      <c r="B146" s="11">
        <v>3</v>
      </c>
      <c r="C146" s="11">
        <v>0</v>
      </c>
      <c r="D146" s="11">
        <v>0</v>
      </c>
      <c r="E146" s="11">
        <v>1</v>
      </c>
      <c r="F146" s="11">
        <v>1742</v>
      </c>
      <c r="G146" s="11">
        <v>910396579</v>
      </c>
      <c r="H146" s="11">
        <v>1105141710</v>
      </c>
      <c r="I146" s="11">
        <v>996928843.63</v>
      </c>
      <c r="J146" s="11">
        <v>194745.13099999999</v>
      </c>
      <c r="K146" s="11">
        <v>111793.99024</v>
      </c>
      <c r="L146" s="11">
        <v>21.391241520000001</v>
      </c>
      <c r="M146" s="11">
        <v>108212.86637</v>
      </c>
      <c r="N146" s="11">
        <v>62119.900327000003</v>
      </c>
      <c r="O146" s="11">
        <v>10.854622880999999</v>
      </c>
    </row>
    <row r="147" spans="1:15" x14ac:dyDescent="0.35">
      <c r="A147" s="90" t="s">
        <v>1030</v>
      </c>
      <c r="B147" s="11">
        <v>3</v>
      </c>
      <c r="C147" s="11">
        <v>0</v>
      </c>
      <c r="D147" s="11">
        <v>0</v>
      </c>
      <c r="E147" s="11">
        <v>1</v>
      </c>
      <c r="F147" s="11">
        <v>640</v>
      </c>
      <c r="G147" s="11">
        <v>259666479</v>
      </c>
      <c r="H147" s="11">
        <v>333966820</v>
      </c>
      <c r="I147" s="11">
        <v>284347512.50999999</v>
      </c>
      <c r="J147" s="11">
        <v>74300.341</v>
      </c>
      <c r="K147" s="11">
        <v>116094.28281</v>
      </c>
      <c r="L147" s="11">
        <v>28.613759191</v>
      </c>
      <c r="M147" s="11">
        <v>49619.307486999998</v>
      </c>
      <c r="N147" s="11">
        <v>77530.167948000002</v>
      </c>
      <c r="O147" s="11">
        <v>17.450234415000001</v>
      </c>
    </row>
    <row r="148" spans="1:15" x14ac:dyDescent="0.35">
      <c r="A148" s="90" t="s">
        <v>1031</v>
      </c>
      <c r="B148" s="11">
        <v>3</v>
      </c>
      <c r="C148" s="11">
        <v>0</v>
      </c>
      <c r="D148" s="11">
        <v>0</v>
      </c>
      <c r="E148" s="11">
        <v>1</v>
      </c>
      <c r="F148" s="11">
        <v>599</v>
      </c>
      <c r="G148" s="11">
        <v>247188490</v>
      </c>
      <c r="H148" s="11">
        <v>274977970</v>
      </c>
      <c r="I148" s="11">
        <v>270683503.41000003</v>
      </c>
      <c r="J148" s="11">
        <v>27789.48</v>
      </c>
      <c r="K148" s="11">
        <v>46393.121870000003</v>
      </c>
      <c r="L148" s="11">
        <v>11.242222483999999</v>
      </c>
      <c r="M148" s="11">
        <v>4294.4665918000001</v>
      </c>
      <c r="N148" s="11">
        <v>7169.3933084999999</v>
      </c>
      <c r="O148" s="11">
        <v>1.5865268987000001</v>
      </c>
    </row>
    <row r="149" spans="1:15" x14ac:dyDescent="0.35">
      <c r="A149" s="90" t="s">
        <v>1032</v>
      </c>
      <c r="B149" s="11">
        <v>3</v>
      </c>
      <c r="C149" s="11">
        <v>0</v>
      </c>
      <c r="D149" s="11">
        <v>0</v>
      </c>
      <c r="E149" s="11">
        <v>1</v>
      </c>
      <c r="F149" s="11">
        <v>542</v>
      </c>
      <c r="G149" s="11">
        <v>242542150</v>
      </c>
      <c r="H149" s="11">
        <v>307901880</v>
      </c>
      <c r="I149" s="11">
        <v>265595533.53999999</v>
      </c>
      <c r="J149" s="11">
        <v>65359.73</v>
      </c>
      <c r="K149" s="11">
        <v>120589.90775</v>
      </c>
      <c r="L149" s="11">
        <v>26.947782065999998</v>
      </c>
      <c r="M149" s="11">
        <v>42306.346461000001</v>
      </c>
      <c r="N149" s="11">
        <v>78055.989780999997</v>
      </c>
      <c r="O149" s="11">
        <v>15.928862168</v>
      </c>
    </row>
    <row r="150" spans="1:15" x14ac:dyDescent="0.35">
      <c r="A150" s="90" t="s">
        <v>1033</v>
      </c>
      <c r="B150" s="11">
        <v>3</v>
      </c>
      <c r="C150" s="11">
        <v>0</v>
      </c>
      <c r="D150" s="11">
        <v>0</v>
      </c>
      <c r="E150" s="11">
        <v>1</v>
      </c>
      <c r="F150" s="11">
        <v>388</v>
      </c>
      <c r="G150" s="11">
        <v>174662650</v>
      </c>
      <c r="H150" s="11">
        <v>206212440</v>
      </c>
      <c r="I150" s="11">
        <v>191264156.41999999</v>
      </c>
      <c r="J150" s="11">
        <v>31549.79</v>
      </c>
      <c r="K150" s="11">
        <v>81313.891753000004</v>
      </c>
      <c r="L150" s="11">
        <v>18.063272257000001</v>
      </c>
      <c r="M150" s="11">
        <v>14948.283579999999</v>
      </c>
      <c r="N150" s="11">
        <v>38526.504072000003</v>
      </c>
      <c r="O150" s="11">
        <v>7.8155174810999997</v>
      </c>
    </row>
    <row r="151" spans="1:15" x14ac:dyDescent="0.35">
      <c r="A151" s="90" t="s">
        <v>1034</v>
      </c>
      <c r="B151" s="11">
        <v>3</v>
      </c>
      <c r="C151" s="11">
        <v>0</v>
      </c>
      <c r="D151" s="11">
        <v>0</v>
      </c>
      <c r="E151" s="11">
        <v>1</v>
      </c>
      <c r="F151" s="11">
        <v>279</v>
      </c>
      <c r="G151" s="11">
        <v>155556210</v>
      </c>
      <c r="H151" s="11">
        <v>198086540</v>
      </c>
      <c r="I151" s="11">
        <v>170341668.81999999</v>
      </c>
      <c r="J151" s="11">
        <v>42530.33</v>
      </c>
      <c r="K151" s="11">
        <v>152438.45877999999</v>
      </c>
      <c r="L151" s="11">
        <v>27.340811402</v>
      </c>
      <c r="M151" s="11">
        <v>27744.871179999998</v>
      </c>
      <c r="N151" s="11">
        <v>99443.982724000001</v>
      </c>
      <c r="O151" s="11">
        <v>16.287777014</v>
      </c>
    </row>
    <row r="152" spans="1:15" x14ac:dyDescent="0.35">
      <c r="A152" s="90" t="s">
        <v>1035</v>
      </c>
      <c r="B152" s="11">
        <v>3</v>
      </c>
      <c r="C152" s="11">
        <v>0</v>
      </c>
      <c r="D152" s="11">
        <v>0</v>
      </c>
      <c r="E152" s="11">
        <v>1</v>
      </c>
      <c r="F152" s="11">
        <v>668</v>
      </c>
      <c r="G152" s="11">
        <v>314802520</v>
      </c>
      <c r="H152" s="11">
        <v>358654410</v>
      </c>
      <c r="I152" s="11">
        <v>344724177.87</v>
      </c>
      <c r="J152" s="11">
        <v>43851.89</v>
      </c>
      <c r="K152" s="11">
        <v>65646.541916000002</v>
      </c>
      <c r="L152" s="11">
        <v>13.929967905</v>
      </c>
      <c r="M152" s="11">
        <v>13930.232125</v>
      </c>
      <c r="N152" s="11">
        <v>20853.640906000001</v>
      </c>
      <c r="O152" s="11">
        <v>4.0409791420000003</v>
      </c>
    </row>
    <row r="153" spans="1:15" x14ac:dyDescent="0.35">
      <c r="A153" s="90" t="s">
        <v>1036</v>
      </c>
      <c r="B153" s="11">
        <v>3</v>
      </c>
      <c r="C153" s="11">
        <v>0</v>
      </c>
      <c r="D153" s="11">
        <v>0</v>
      </c>
      <c r="E153" s="11">
        <v>1</v>
      </c>
      <c r="F153" s="11">
        <v>447</v>
      </c>
      <c r="G153" s="11">
        <v>246624800</v>
      </c>
      <c r="H153" s="11">
        <v>282342770</v>
      </c>
      <c r="I153" s="11">
        <v>270066235.25</v>
      </c>
      <c r="J153" s="11">
        <v>35717.97</v>
      </c>
      <c r="K153" s="11">
        <v>79905.973154000007</v>
      </c>
      <c r="L153" s="11">
        <v>14.482716256</v>
      </c>
      <c r="M153" s="11">
        <v>12276.534750000001</v>
      </c>
      <c r="N153" s="11">
        <v>27464.283557999999</v>
      </c>
      <c r="O153" s="11">
        <v>4.5457495783999997</v>
      </c>
    </row>
    <row r="154" spans="1:15" x14ac:dyDescent="0.35">
      <c r="A154" s="90" t="s">
        <v>1037</v>
      </c>
      <c r="B154" s="11">
        <v>3</v>
      </c>
      <c r="C154" s="11">
        <v>0</v>
      </c>
      <c r="D154" s="11">
        <v>0</v>
      </c>
      <c r="E154" s="11">
        <v>1</v>
      </c>
      <c r="F154" s="11">
        <v>1340</v>
      </c>
      <c r="G154" s="11">
        <v>544610250</v>
      </c>
      <c r="H154" s="11">
        <v>618550820</v>
      </c>
      <c r="I154" s="11">
        <v>596374897.79999995</v>
      </c>
      <c r="J154" s="11">
        <v>73940.570000000007</v>
      </c>
      <c r="K154" s="11">
        <v>55179.529850999999</v>
      </c>
      <c r="L154" s="11">
        <v>13.576786335</v>
      </c>
      <c r="M154" s="11">
        <v>22175.922196</v>
      </c>
      <c r="N154" s="11">
        <v>16549.195669000001</v>
      </c>
      <c r="O154" s="11">
        <v>3.7184533215000002</v>
      </c>
    </row>
    <row r="155" spans="1:15" x14ac:dyDescent="0.35">
      <c r="A155" s="90" t="s">
        <v>1038</v>
      </c>
      <c r="B155" s="11">
        <v>3</v>
      </c>
      <c r="C155" s="11">
        <v>0</v>
      </c>
      <c r="D155" s="11">
        <v>0</v>
      </c>
      <c r="E155" s="11">
        <v>1</v>
      </c>
      <c r="F155" s="11">
        <v>2644</v>
      </c>
      <c r="G155" s="11">
        <v>1375094788</v>
      </c>
      <c r="H155" s="11">
        <v>1547808530</v>
      </c>
      <c r="I155" s="11">
        <v>1505796142.5999999</v>
      </c>
      <c r="J155" s="11">
        <v>172713.742</v>
      </c>
      <c r="K155" s="11">
        <v>65322.897881999997</v>
      </c>
      <c r="L155" s="11">
        <v>12.560133563999999</v>
      </c>
      <c r="M155" s="11">
        <v>42012.387411999996</v>
      </c>
      <c r="N155" s="11">
        <v>15889.707796000001</v>
      </c>
      <c r="O155" s="11">
        <v>2.7900448290000002</v>
      </c>
    </row>
    <row r="156" spans="1:15" x14ac:dyDescent="0.35">
      <c r="A156" s="90" t="s">
        <v>1039</v>
      </c>
      <c r="B156" s="11">
        <v>3</v>
      </c>
      <c r="C156" s="11">
        <v>0</v>
      </c>
      <c r="D156" s="11">
        <v>0</v>
      </c>
      <c r="E156" s="11">
        <v>1</v>
      </c>
      <c r="F156" s="11">
        <v>1183</v>
      </c>
      <c r="G156" s="11">
        <v>474172679</v>
      </c>
      <c r="H156" s="11">
        <v>537194642</v>
      </c>
      <c r="I156" s="11">
        <v>519242307.64999998</v>
      </c>
      <c r="J156" s="11">
        <v>63021.963000000003</v>
      </c>
      <c r="K156" s="11">
        <v>53273.003381000002</v>
      </c>
      <c r="L156" s="11">
        <v>13.290930875999999</v>
      </c>
      <c r="M156" s="11">
        <v>17952.334350000001</v>
      </c>
      <c r="N156" s="11">
        <v>15175.261495999999</v>
      </c>
      <c r="O156" s="11">
        <v>3.4574097844999998</v>
      </c>
    </row>
    <row r="157" spans="1:15" x14ac:dyDescent="0.35">
      <c r="A157" s="90" t="s">
        <v>1040</v>
      </c>
      <c r="B157" s="11">
        <v>3</v>
      </c>
      <c r="C157" s="11">
        <v>0</v>
      </c>
      <c r="D157" s="11">
        <v>0</v>
      </c>
      <c r="E157" s="11">
        <v>1</v>
      </c>
      <c r="F157" s="11">
        <v>1492</v>
      </c>
      <c r="G157" s="11">
        <v>643670895</v>
      </c>
      <c r="H157" s="11">
        <v>727670903</v>
      </c>
      <c r="I157" s="11">
        <v>704851155.89999998</v>
      </c>
      <c r="J157" s="11">
        <v>84000.008000000002</v>
      </c>
      <c r="K157" s="11">
        <v>56300.273458000003</v>
      </c>
      <c r="L157" s="11">
        <v>13.050148555</v>
      </c>
      <c r="M157" s="11">
        <v>22819.747104999999</v>
      </c>
      <c r="N157" s="11">
        <v>15294.736665</v>
      </c>
      <c r="O157" s="11">
        <v>3.2375270883999998</v>
      </c>
    </row>
    <row r="158" spans="1:15" x14ac:dyDescent="0.35">
      <c r="A158" s="90" t="s">
        <v>1041</v>
      </c>
      <c r="B158" s="11">
        <v>3</v>
      </c>
      <c r="C158" s="11">
        <v>0</v>
      </c>
      <c r="D158" s="11">
        <v>0</v>
      </c>
      <c r="E158" s="11">
        <v>1</v>
      </c>
      <c r="F158" s="11">
        <v>854</v>
      </c>
      <c r="G158" s="11">
        <v>301747700</v>
      </c>
      <c r="H158" s="11">
        <v>435002940</v>
      </c>
      <c r="I158" s="11">
        <v>330428510.56999999</v>
      </c>
      <c r="J158" s="11">
        <v>133255.24</v>
      </c>
      <c r="K158" s="11">
        <v>156036.5808</v>
      </c>
      <c r="L158" s="11">
        <v>44.161145222000002</v>
      </c>
      <c r="M158" s="11">
        <v>104574.42943</v>
      </c>
      <c r="N158" s="11">
        <v>122452.49347</v>
      </c>
      <c r="O158" s="11">
        <v>31.648125412999999</v>
      </c>
    </row>
    <row r="159" spans="1:15" x14ac:dyDescent="0.35">
      <c r="A159" s="90" t="s">
        <v>1042</v>
      </c>
      <c r="B159" s="11">
        <v>3</v>
      </c>
      <c r="C159" s="11">
        <v>0</v>
      </c>
      <c r="D159" s="11">
        <v>0</v>
      </c>
      <c r="E159" s="11">
        <v>1</v>
      </c>
    </row>
    <row r="160" spans="1:15" x14ac:dyDescent="0.35">
      <c r="A160" s="90" t="s">
        <v>1043</v>
      </c>
      <c r="B160" s="11">
        <v>3</v>
      </c>
      <c r="C160" s="11">
        <v>0</v>
      </c>
      <c r="D160" s="11">
        <v>0</v>
      </c>
      <c r="E160" s="11">
        <v>1</v>
      </c>
      <c r="F160" s="11">
        <v>621</v>
      </c>
      <c r="G160" s="11">
        <v>236925980</v>
      </c>
      <c r="H160" s="11">
        <v>308448700</v>
      </c>
      <c r="I160" s="11">
        <v>259445552.31999999</v>
      </c>
      <c r="J160" s="11">
        <v>71522.720000000001</v>
      </c>
      <c r="K160" s="11">
        <v>115173.46216</v>
      </c>
      <c r="L160" s="11">
        <v>30.187791141000002</v>
      </c>
      <c r="M160" s="11">
        <v>49003.147682000003</v>
      </c>
      <c r="N160" s="11">
        <v>78910.060679000002</v>
      </c>
      <c r="O160" s="11">
        <v>18.887642222</v>
      </c>
    </row>
    <row r="161" spans="1:15" x14ac:dyDescent="0.35">
      <c r="A161" s="90" t="s">
        <v>1044</v>
      </c>
      <c r="B161" s="11">
        <v>3</v>
      </c>
      <c r="C161" s="11">
        <v>0</v>
      </c>
      <c r="D161" s="11">
        <v>0</v>
      </c>
      <c r="E161" s="11">
        <v>1</v>
      </c>
      <c r="F161" s="11">
        <v>736</v>
      </c>
      <c r="G161" s="11">
        <v>316615910</v>
      </c>
      <c r="H161" s="11">
        <v>418364330</v>
      </c>
      <c r="I161" s="11">
        <v>346709928.74000001</v>
      </c>
      <c r="J161" s="11">
        <v>101748.42</v>
      </c>
      <c r="K161" s="11">
        <v>138245.13587</v>
      </c>
      <c r="L161" s="11">
        <v>32.136230930000004</v>
      </c>
      <c r="M161" s="11">
        <v>71654.401259000006</v>
      </c>
      <c r="N161" s="11">
        <v>97356.523449</v>
      </c>
      <c r="O161" s="11">
        <v>20.666959703</v>
      </c>
    </row>
    <row r="162" spans="1:15" x14ac:dyDescent="0.35">
      <c r="A162" s="90" t="s">
        <v>1045</v>
      </c>
      <c r="B162" s="11">
        <v>3</v>
      </c>
      <c r="C162" s="11">
        <v>0</v>
      </c>
      <c r="D162" s="11">
        <v>0</v>
      </c>
      <c r="E162" s="11">
        <v>1</v>
      </c>
      <c r="F162" s="11">
        <v>546</v>
      </c>
      <c r="G162" s="11">
        <v>316388540</v>
      </c>
      <c r="H162" s="11">
        <v>384698170</v>
      </c>
      <c r="I162" s="11">
        <v>346460947.45999998</v>
      </c>
      <c r="J162" s="11">
        <v>68309.63</v>
      </c>
      <c r="K162" s="11">
        <v>125109.21245000001</v>
      </c>
      <c r="L162" s="11">
        <v>21.590424861999999</v>
      </c>
      <c r="M162" s="11">
        <v>38237.222544999997</v>
      </c>
      <c r="N162" s="11">
        <v>70031.543122000003</v>
      </c>
      <c r="O162" s="11">
        <v>11.036517341</v>
      </c>
    </row>
    <row r="163" spans="1:15" x14ac:dyDescent="0.35">
      <c r="A163" s="90" t="s">
        <v>1046</v>
      </c>
      <c r="B163" s="11">
        <v>3</v>
      </c>
      <c r="C163" s="11">
        <v>0</v>
      </c>
      <c r="D163" s="11">
        <v>0</v>
      </c>
      <c r="E163" s="11">
        <v>1</v>
      </c>
      <c r="F163" s="11">
        <v>720</v>
      </c>
      <c r="G163" s="11">
        <v>289998620</v>
      </c>
      <c r="H163" s="11">
        <v>346147390</v>
      </c>
      <c r="I163" s="11">
        <v>317562692.51999998</v>
      </c>
      <c r="J163" s="11">
        <v>56148.77</v>
      </c>
      <c r="K163" s="11">
        <v>77984.402778000003</v>
      </c>
      <c r="L163" s="11">
        <v>19.361736962999998</v>
      </c>
      <c r="M163" s="11">
        <v>28584.697477000002</v>
      </c>
      <c r="N163" s="11">
        <v>39700.968717999996</v>
      </c>
      <c r="O163" s="11">
        <v>9.0012769604000002</v>
      </c>
    </row>
    <row r="164" spans="1:15" x14ac:dyDescent="0.35">
      <c r="A164" s="90" t="s">
        <v>1047</v>
      </c>
      <c r="B164" s="11">
        <v>3</v>
      </c>
      <c r="C164" s="11">
        <v>0</v>
      </c>
      <c r="D164" s="11">
        <v>0</v>
      </c>
      <c r="E164" s="11">
        <v>1</v>
      </c>
      <c r="F164" s="11">
        <v>113</v>
      </c>
      <c r="G164" s="11">
        <v>56496020</v>
      </c>
      <c r="H164" s="11">
        <v>78009960</v>
      </c>
      <c r="I164" s="11">
        <v>61865908.976000004</v>
      </c>
      <c r="J164" s="11">
        <v>21513.94</v>
      </c>
      <c r="K164" s="11">
        <v>190388.84956</v>
      </c>
      <c r="L164" s="11">
        <v>38.080452393000002</v>
      </c>
      <c r="M164" s="11">
        <v>16144.051024</v>
      </c>
      <c r="N164" s="11">
        <v>142867.70817999999</v>
      </c>
      <c r="O164" s="11">
        <v>26.095229653000001</v>
      </c>
    </row>
    <row r="165" spans="1:15" x14ac:dyDescent="0.35">
      <c r="A165" s="90" t="s">
        <v>1048</v>
      </c>
      <c r="B165" s="11">
        <v>3</v>
      </c>
      <c r="C165" s="11">
        <v>0</v>
      </c>
      <c r="D165" s="11">
        <v>0</v>
      </c>
      <c r="E165" s="11">
        <v>1</v>
      </c>
    </row>
    <row r="166" spans="1:15" x14ac:dyDescent="0.35">
      <c r="A166" s="90" t="s">
        <v>1049</v>
      </c>
      <c r="B166" s="11">
        <v>3</v>
      </c>
      <c r="C166" s="11">
        <v>0</v>
      </c>
      <c r="D166" s="11">
        <v>0</v>
      </c>
      <c r="E166" s="11">
        <v>1</v>
      </c>
      <c r="F166" s="11">
        <v>1070</v>
      </c>
      <c r="G166" s="11">
        <v>464426160</v>
      </c>
      <c r="H166" s="11">
        <v>601559110</v>
      </c>
      <c r="I166" s="11">
        <v>508569391.98000002</v>
      </c>
      <c r="J166" s="11">
        <v>137132.95000000001</v>
      </c>
      <c r="K166" s="11">
        <v>128161.63550999999</v>
      </c>
      <c r="L166" s="11">
        <v>29.527395701</v>
      </c>
      <c r="M166" s="11">
        <v>92989.718022000001</v>
      </c>
      <c r="N166" s="11">
        <v>86906.278525000002</v>
      </c>
      <c r="O166" s="11">
        <v>18.284568338</v>
      </c>
    </row>
    <row r="167" spans="1:15" x14ac:dyDescent="0.35">
      <c r="A167" s="90" t="s">
        <v>1050</v>
      </c>
      <c r="B167" s="11">
        <v>3</v>
      </c>
      <c r="C167" s="11">
        <v>0</v>
      </c>
      <c r="D167" s="11">
        <v>0</v>
      </c>
      <c r="E167" s="11">
        <v>1</v>
      </c>
      <c r="F167" s="11">
        <v>1035</v>
      </c>
      <c r="G167" s="11">
        <v>430747450</v>
      </c>
      <c r="H167" s="11">
        <v>556116110</v>
      </c>
      <c r="I167" s="11">
        <v>471689555</v>
      </c>
      <c r="J167" s="11">
        <v>125368.66</v>
      </c>
      <c r="K167" s="11">
        <v>121129.1401</v>
      </c>
      <c r="L167" s="11">
        <v>29.104910545999999</v>
      </c>
      <c r="M167" s="11">
        <v>84426.554996000006</v>
      </c>
      <c r="N167" s="11">
        <v>81571.550721000007</v>
      </c>
      <c r="O167" s="11">
        <v>17.898754403000002</v>
      </c>
    </row>
    <row r="168" spans="1:15" x14ac:dyDescent="0.35">
      <c r="A168" s="90" t="s">
        <v>1051</v>
      </c>
      <c r="B168" s="11">
        <v>3</v>
      </c>
      <c r="C168" s="11">
        <v>0</v>
      </c>
      <c r="D168" s="11">
        <v>0</v>
      </c>
      <c r="E168" s="11">
        <v>1</v>
      </c>
      <c r="F168" s="11">
        <v>448</v>
      </c>
      <c r="G168" s="11">
        <v>211099200</v>
      </c>
      <c r="H168" s="11">
        <v>268154640</v>
      </c>
      <c r="I168" s="11">
        <v>231163963.27000001</v>
      </c>
      <c r="J168" s="11">
        <v>57055.44</v>
      </c>
      <c r="K168" s="11">
        <v>127355.89286000001</v>
      </c>
      <c r="L168" s="11">
        <v>27.027785989000002</v>
      </c>
      <c r="M168" s="11">
        <v>36990.676732</v>
      </c>
      <c r="N168" s="11">
        <v>82568.474847999998</v>
      </c>
      <c r="O168" s="11">
        <v>16.001921843000002</v>
      </c>
    </row>
    <row r="169" spans="1:15" x14ac:dyDescent="0.35">
      <c r="A169" s="90" t="s">
        <v>1052</v>
      </c>
      <c r="B169" s="11">
        <v>3</v>
      </c>
      <c r="C169" s="11">
        <v>0</v>
      </c>
      <c r="D169" s="11">
        <v>0</v>
      </c>
      <c r="E169" s="11">
        <v>1</v>
      </c>
      <c r="F169" s="11">
        <v>530</v>
      </c>
      <c r="G169" s="11">
        <v>195019837</v>
      </c>
      <c r="H169" s="11">
        <v>284432430</v>
      </c>
      <c r="I169" s="11">
        <v>213556273.24000001</v>
      </c>
      <c r="J169" s="11">
        <v>89412.592999999993</v>
      </c>
      <c r="K169" s="11">
        <v>168703.00566</v>
      </c>
      <c r="L169" s="11">
        <v>45.847947765000001</v>
      </c>
      <c r="M169" s="11">
        <v>70876.156755999997</v>
      </c>
      <c r="N169" s="11">
        <v>133728.59765000001</v>
      </c>
      <c r="O169" s="11">
        <v>33.188515457000001</v>
      </c>
    </row>
    <row r="170" spans="1:15" x14ac:dyDescent="0.35">
      <c r="A170" s="90" t="s">
        <v>1053</v>
      </c>
      <c r="B170" s="11">
        <v>3</v>
      </c>
      <c r="C170" s="11">
        <v>0</v>
      </c>
      <c r="D170" s="11">
        <v>0</v>
      </c>
      <c r="E170" s="11">
        <v>1</v>
      </c>
      <c r="F170" s="11">
        <v>101</v>
      </c>
      <c r="G170" s="11">
        <v>22811500</v>
      </c>
      <c r="H170" s="11">
        <v>21939270</v>
      </c>
      <c r="I170" s="11">
        <v>24979709.767000001</v>
      </c>
      <c r="J170" s="11">
        <v>-872.23</v>
      </c>
      <c r="K170" s="11">
        <v>-8635.9405939999997</v>
      </c>
      <c r="L170" s="11">
        <v>-3.8236415840000002</v>
      </c>
      <c r="M170" s="11">
        <v>-3040.4397669999998</v>
      </c>
      <c r="N170" s="11">
        <v>-30103.364030000001</v>
      </c>
      <c r="O170" s="11">
        <v>-12.17163768</v>
      </c>
    </row>
    <row r="171" spans="1:15" x14ac:dyDescent="0.35">
      <c r="A171" s="90" t="s">
        <v>1054</v>
      </c>
      <c r="B171" s="11">
        <v>3</v>
      </c>
      <c r="C171" s="11">
        <v>0</v>
      </c>
      <c r="D171" s="11">
        <v>0</v>
      </c>
      <c r="E171" s="11">
        <v>1</v>
      </c>
      <c r="F171" s="11">
        <v>268</v>
      </c>
      <c r="G171" s="11">
        <v>71147740</v>
      </c>
      <c r="H171" s="11">
        <v>86366780</v>
      </c>
      <c r="I171" s="11">
        <v>77910259.990999997</v>
      </c>
      <c r="J171" s="11">
        <v>15219.04</v>
      </c>
      <c r="K171" s="11">
        <v>56787.462686999999</v>
      </c>
      <c r="L171" s="11">
        <v>21.390756755000002</v>
      </c>
      <c r="M171" s="11">
        <v>8456.5200086000004</v>
      </c>
      <c r="N171" s="11">
        <v>31554.179136999999</v>
      </c>
      <c r="O171" s="11">
        <v>10.854180192999999</v>
      </c>
    </row>
    <row r="172" spans="1:15" x14ac:dyDescent="0.35">
      <c r="A172" s="90" t="s">
        <v>1055</v>
      </c>
      <c r="B172" s="11">
        <v>3</v>
      </c>
      <c r="C172" s="11">
        <v>0</v>
      </c>
      <c r="D172" s="11">
        <v>0</v>
      </c>
      <c r="E172" s="11">
        <v>1</v>
      </c>
      <c r="F172" s="11">
        <v>1087</v>
      </c>
      <c r="G172" s="11">
        <v>423568060</v>
      </c>
      <c r="H172" s="11">
        <v>538709010</v>
      </c>
      <c r="I172" s="11">
        <v>463827771.31999999</v>
      </c>
      <c r="J172" s="11">
        <v>115140.95</v>
      </c>
      <c r="K172" s="11">
        <v>105925.43698</v>
      </c>
      <c r="L172" s="11">
        <v>27.183577062000001</v>
      </c>
      <c r="M172" s="11">
        <v>74881.238679999995</v>
      </c>
      <c r="N172" s="11">
        <v>68887.984066000005</v>
      </c>
      <c r="O172" s="11">
        <v>16.144190431999998</v>
      </c>
    </row>
    <row r="173" spans="1:15" x14ac:dyDescent="0.35">
      <c r="A173" s="90" t="s">
        <v>1056</v>
      </c>
      <c r="B173" s="11">
        <v>3</v>
      </c>
      <c r="C173" s="11">
        <v>0</v>
      </c>
      <c r="D173" s="11">
        <v>0</v>
      </c>
      <c r="E173" s="11">
        <v>1</v>
      </c>
      <c r="F173" s="11">
        <v>359</v>
      </c>
      <c r="G173" s="11">
        <v>129242480</v>
      </c>
      <c r="H173" s="11">
        <v>168029420</v>
      </c>
      <c r="I173" s="11">
        <v>141526845.66999999</v>
      </c>
      <c r="J173" s="11">
        <v>38786.94</v>
      </c>
      <c r="K173" s="11">
        <v>108041.6156</v>
      </c>
      <c r="L173" s="11">
        <v>30.010984005000001</v>
      </c>
      <c r="M173" s="11">
        <v>26502.574329999999</v>
      </c>
      <c r="N173" s="11">
        <v>73823.326824999996</v>
      </c>
      <c r="O173" s="11">
        <v>18.726181739000001</v>
      </c>
    </row>
    <row r="174" spans="1:15" x14ac:dyDescent="0.35">
      <c r="A174" s="90" t="s">
        <v>1057</v>
      </c>
      <c r="B174" s="11">
        <v>3</v>
      </c>
      <c r="C174" s="11">
        <v>0</v>
      </c>
      <c r="D174" s="11">
        <v>0</v>
      </c>
      <c r="E174" s="11">
        <v>1</v>
      </c>
      <c r="F174" s="11">
        <v>389</v>
      </c>
      <c r="G174" s="11">
        <v>103821620</v>
      </c>
      <c r="H174" s="11">
        <v>102574900</v>
      </c>
      <c r="I174" s="11">
        <v>113689758.90000001</v>
      </c>
      <c r="J174" s="11">
        <v>-1246.72</v>
      </c>
      <c r="K174" s="11">
        <v>-3204.9357329999998</v>
      </c>
      <c r="L174" s="11">
        <v>-1.200828883</v>
      </c>
      <c r="M174" s="11">
        <v>-11114.858899999999</v>
      </c>
      <c r="N174" s="11">
        <v>-28572.90206</v>
      </c>
      <c r="O174" s="11">
        <v>-9.7764820760000006</v>
      </c>
    </row>
    <row r="175" spans="1:15" x14ac:dyDescent="0.35">
      <c r="A175" s="90" t="s">
        <v>1058</v>
      </c>
      <c r="B175" s="11">
        <v>3</v>
      </c>
      <c r="C175" s="11">
        <v>0</v>
      </c>
      <c r="D175" s="11">
        <v>0</v>
      </c>
      <c r="E175" s="11">
        <v>1</v>
      </c>
      <c r="F175" s="11">
        <v>700</v>
      </c>
      <c r="G175" s="11">
        <v>284035100</v>
      </c>
      <c r="H175" s="11">
        <v>318809880</v>
      </c>
      <c r="I175" s="11">
        <v>311032346.04000002</v>
      </c>
      <c r="J175" s="11">
        <v>34774.78</v>
      </c>
      <c r="K175" s="11">
        <v>49678.257143000003</v>
      </c>
      <c r="L175" s="11">
        <v>12.243127698</v>
      </c>
      <c r="M175" s="11">
        <v>7777.5339594999996</v>
      </c>
      <c r="N175" s="11">
        <v>11110.762799</v>
      </c>
      <c r="O175" s="11">
        <v>2.5005547038999998</v>
      </c>
    </row>
    <row r="176" spans="1:15" x14ac:dyDescent="0.35">
      <c r="A176" s="90" t="s">
        <v>1059</v>
      </c>
      <c r="B176" s="11">
        <v>3</v>
      </c>
      <c r="C176" s="11">
        <v>0</v>
      </c>
      <c r="D176" s="11">
        <v>0</v>
      </c>
      <c r="E176" s="11">
        <v>1</v>
      </c>
      <c r="F176" s="11">
        <v>611</v>
      </c>
      <c r="G176" s="11">
        <v>259454380</v>
      </c>
      <c r="H176" s="11">
        <v>282126460</v>
      </c>
      <c r="I176" s="11">
        <v>284115253.72000003</v>
      </c>
      <c r="J176" s="11">
        <v>22672.080000000002</v>
      </c>
      <c r="K176" s="11">
        <v>37106.513912000002</v>
      </c>
      <c r="L176" s="11">
        <v>8.7383685718000006</v>
      </c>
      <c r="M176" s="11">
        <v>-1988.7937199999999</v>
      </c>
      <c r="N176" s="11">
        <v>-3254.981538</v>
      </c>
      <c r="O176" s="11">
        <v>-0.69999540500000001</v>
      </c>
    </row>
    <row r="177" spans="1:15" x14ac:dyDescent="0.35">
      <c r="A177" s="90" t="s">
        <v>1060</v>
      </c>
      <c r="B177" s="11">
        <v>3</v>
      </c>
      <c r="C177" s="11">
        <v>0</v>
      </c>
      <c r="D177" s="11">
        <v>0</v>
      </c>
      <c r="E177" s="11">
        <v>1</v>
      </c>
      <c r="F177" s="11">
        <v>752</v>
      </c>
      <c r="G177" s="11">
        <v>294288600</v>
      </c>
      <c r="H177" s="11">
        <v>331952920</v>
      </c>
      <c r="I177" s="11">
        <v>322260430.74000001</v>
      </c>
      <c r="J177" s="11">
        <v>37664.32</v>
      </c>
      <c r="K177" s="11">
        <v>50085.531915</v>
      </c>
      <c r="L177" s="11">
        <v>12.798429841000001</v>
      </c>
      <c r="M177" s="11">
        <v>9692.4892610999996</v>
      </c>
      <c r="N177" s="11">
        <v>12888.948485999999</v>
      </c>
      <c r="O177" s="11">
        <v>3.0076572661999998</v>
      </c>
    </row>
    <row r="178" spans="1:15" x14ac:dyDescent="0.35">
      <c r="A178" s="90" t="s">
        <v>1061</v>
      </c>
      <c r="B178" s="11">
        <v>3</v>
      </c>
      <c r="C178" s="11">
        <v>0</v>
      </c>
      <c r="D178" s="11">
        <v>0</v>
      </c>
      <c r="E178" s="11">
        <v>1</v>
      </c>
      <c r="F178" s="11">
        <v>1019</v>
      </c>
      <c r="G178" s="11">
        <v>298074840</v>
      </c>
      <c r="H178" s="11">
        <v>363118460</v>
      </c>
      <c r="I178" s="11">
        <v>326406548.98000002</v>
      </c>
      <c r="J178" s="11">
        <v>65043.62</v>
      </c>
      <c r="K178" s="11">
        <v>63830.834151000003</v>
      </c>
      <c r="L178" s="11">
        <v>21.821237915000001</v>
      </c>
      <c r="M178" s="11">
        <v>36711.911017999999</v>
      </c>
      <c r="N178" s="11">
        <v>36027.390595999997</v>
      </c>
      <c r="O178" s="11">
        <v>11.247296089000001</v>
      </c>
    </row>
    <row r="179" spans="1:15" x14ac:dyDescent="0.35">
      <c r="A179" s="90" t="s">
        <v>1062</v>
      </c>
      <c r="B179" s="11">
        <v>3</v>
      </c>
      <c r="C179" s="11">
        <v>0</v>
      </c>
      <c r="D179" s="11">
        <v>0</v>
      </c>
      <c r="E179" s="11">
        <v>1</v>
      </c>
      <c r="F179" s="11">
        <v>1425</v>
      </c>
      <c r="G179" s="11">
        <v>516970730</v>
      </c>
      <c r="H179" s="11">
        <v>739505910</v>
      </c>
      <c r="I179" s="11">
        <v>566108269.66999996</v>
      </c>
      <c r="J179" s="11">
        <v>222535.18</v>
      </c>
      <c r="K179" s="11">
        <v>156165.0386</v>
      </c>
      <c r="L179" s="11">
        <v>43.045992177999999</v>
      </c>
      <c r="M179" s="11">
        <v>173397.64032999999</v>
      </c>
      <c r="N179" s="11">
        <v>121682.55462</v>
      </c>
      <c r="O179" s="11">
        <v>30.629766358000001</v>
      </c>
    </row>
    <row r="180" spans="1:15" x14ac:dyDescent="0.35">
      <c r="A180" s="90" t="s">
        <v>1063</v>
      </c>
      <c r="B180" s="11">
        <v>3</v>
      </c>
      <c r="C180" s="11">
        <v>0</v>
      </c>
      <c r="D180" s="11">
        <v>0</v>
      </c>
      <c r="E180" s="11">
        <v>1</v>
      </c>
      <c r="F180" s="11">
        <v>384</v>
      </c>
      <c r="G180" s="11">
        <v>101108300</v>
      </c>
      <c r="H180" s="11">
        <v>113604190</v>
      </c>
      <c r="I180" s="11">
        <v>110718540.61</v>
      </c>
      <c r="J180" s="11">
        <v>12495.89</v>
      </c>
      <c r="K180" s="11">
        <v>32541.380207999999</v>
      </c>
      <c r="L180" s="11">
        <v>12.358916132999999</v>
      </c>
      <c r="M180" s="11">
        <v>2885.6493930000001</v>
      </c>
      <c r="N180" s="11">
        <v>7514.7119609000001</v>
      </c>
      <c r="O180" s="11">
        <v>2.6062928368999998</v>
      </c>
    </row>
    <row r="181" spans="1:15" x14ac:dyDescent="0.35">
      <c r="A181" s="90" t="s">
        <v>1064</v>
      </c>
      <c r="B181" s="11">
        <v>3</v>
      </c>
      <c r="C181" s="11">
        <v>0</v>
      </c>
      <c r="D181" s="11">
        <v>0</v>
      </c>
      <c r="E181" s="11">
        <v>1</v>
      </c>
      <c r="F181" s="11">
        <v>911</v>
      </c>
      <c r="G181" s="11">
        <v>260393250</v>
      </c>
      <c r="H181" s="11">
        <v>282790360</v>
      </c>
      <c r="I181" s="11">
        <v>285143362.35000002</v>
      </c>
      <c r="J181" s="11">
        <v>22397.11</v>
      </c>
      <c r="K181" s="11">
        <v>24585.192096999999</v>
      </c>
      <c r="L181" s="11">
        <v>8.6012636655999994</v>
      </c>
      <c r="M181" s="11">
        <v>-2353.0023540000002</v>
      </c>
      <c r="N181" s="11">
        <v>-2582.878545</v>
      </c>
      <c r="O181" s="11">
        <v>-0.82519976399999995</v>
      </c>
    </row>
    <row r="184" spans="1:15" x14ac:dyDescent="0.35">
      <c r="C184" s="91"/>
      <c r="D184" s="91"/>
      <c r="E184" s="91"/>
    </row>
  </sheetData>
  <pageMargins left="0.7" right="0.7" top="0.75" bottom="0.75" header="0.3" footer="0.3"/>
  <pageSetup pageOrder="overThenDown" orientation="landscape" r:id="rId1"/>
  <headerFooter>
    <oddHeader>&amp;LTabulations and analysis by NeighborhoodInfo DC at the Urban Institute.&amp;RNovember 18, 2016</oddHeader>
    <oddFooter xml:space="preserve">&amp;RAssessed Property Values, American Community Survey 2010-14 and DC Office of Tax and Revenue
Page &amp;P of &amp;N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9"/>
  <sheetViews>
    <sheetView tabSelected="1" zoomScale="75" zoomScaleNormal="75" zoomScaleSheetLayoutView="85" zoomScalePageLayoutView="75" workbookViewId="0">
      <selection activeCell="C6" sqref="C6"/>
    </sheetView>
  </sheetViews>
  <sheetFormatPr defaultColWidth="8.75" defaultRowHeight="17.25" x14ac:dyDescent="0.35"/>
  <cols>
    <col min="1" max="1" width="8.75" style="13"/>
    <col min="2" max="2" width="45.75" style="13" customWidth="1"/>
    <col min="3" max="3" width="8.75" style="92"/>
    <col min="4" max="16384" width="8.75" style="13"/>
  </cols>
  <sheetData>
    <row r="1" spans="1:11" ht="18.600000000000001" x14ac:dyDescent="0.55000000000000004">
      <c r="A1" s="1" t="s">
        <v>481</v>
      </c>
      <c r="B1" s="9"/>
      <c r="C1" s="31" t="s">
        <v>482</v>
      </c>
      <c r="D1" s="9" t="s">
        <v>483</v>
      </c>
      <c r="E1" s="9" t="s">
        <v>484</v>
      </c>
      <c r="F1" s="9" t="s">
        <v>485</v>
      </c>
      <c r="G1" s="9" t="s">
        <v>486</v>
      </c>
      <c r="H1" s="9" t="s">
        <v>487</v>
      </c>
      <c r="I1" s="9" t="s">
        <v>488</v>
      </c>
      <c r="J1" s="9" t="s">
        <v>489</v>
      </c>
      <c r="K1" s="9" t="s">
        <v>490</v>
      </c>
    </row>
    <row r="2" spans="1:11" ht="9" customHeight="1" x14ac:dyDescent="0.5">
      <c r="A2" s="10"/>
      <c r="C2" s="32"/>
    </row>
    <row r="3" spans="1:11" ht="16.5" customHeight="1" x14ac:dyDescent="0.5">
      <c r="A3" s="10" t="s">
        <v>500</v>
      </c>
      <c r="C3" s="32"/>
    </row>
    <row r="4" spans="1:11" ht="16.5" x14ac:dyDescent="0.5">
      <c r="A4" s="10"/>
      <c r="B4" s="13" t="s">
        <v>491</v>
      </c>
      <c r="C4" s="33">
        <f>data_ACS!C2</f>
        <v>35.374982643000003</v>
      </c>
      <c r="D4" s="26">
        <f>data_ACS!D2</f>
        <v>43.365807349000001</v>
      </c>
      <c r="E4" s="26">
        <f>data_ACS!E2</f>
        <v>67.480672143000007</v>
      </c>
      <c r="F4" s="26">
        <f>data_ACS!F2</f>
        <v>75.500962298999994</v>
      </c>
      <c r="G4" s="26">
        <f>data_ACS!G2</f>
        <v>19.847123879000002</v>
      </c>
      <c r="H4" s="26">
        <f>data_ACS!H2</f>
        <v>16.233817754</v>
      </c>
      <c r="I4" s="26">
        <f>data_ACS!I2</f>
        <v>50.925868606999998</v>
      </c>
      <c r="J4" s="26">
        <f>data_ACS!J2</f>
        <v>1.8621649456</v>
      </c>
      <c r="K4" s="26">
        <f>data_ACS!K2</f>
        <v>3.8221924422</v>
      </c>
    </row>
    <row r="5" spans="1:11" ht="16.5" x14ac:dyDescent="0.5">
      <c r="A5" s="10"/>
      <c r="B5" s="12" t="s">
        <v>492</v>
      </c>
      <c r="C5" s="34">
        <f>data_ACS!C3</f>
        <v>0.41976690080000001</v>
      </c>
      <c r="D5" s="27">
        <f>data_ACS!D3</f>
        <v>1.2279388547000001</v>
      </c>
      <c r="E5" s="27">
        <f>data_ACS!E3</f>
        <v>1.4999490146000001</v>
      </c>
      <c r="F5" s="27">
        <f>data_ACS!F3</f>
        <v>1.020860782</v>
      </c>
      <c r="G5" s="27">
        <f>data_ACS!G3</f>
        <v>0.80532118320000001</v>
      </c>
      <c r="H5" s="27">
        <f>data_ACS!H3</f>
        <v>0.99052444910000004</v>
      </c>
      <c r="I5" s="27">
        <f>data_ACS!I3</f>
        <v>1.0995079103000001</v>
      </c>
      <c r="J5" s="27">
        <f>data_ACS!J3</f>
        <v>0.36760456600000002</v>
      </c>
      <c r="K5" s="27">
        <f>data_ACS!K3</f>
        <v>0.56504319290000005</v>
      </c>
    </row>
    <row r="6" spans="1:11" ht="16.5" x14ac:dyDescent="0.5">
      <c r="A6" s="10"/>
      <c r="B6" s="13" t="s">
        <v>494</v>
      </c>
      <c r="C6" s="33">
        <f>data_ACS!C6</f>
        <v>49.569221253000002</v>
      </c>
      <c r="D6" s="26">
        <f>data_ACS!D6</f>
        <v>31.352372304999999</v>
      </c>
      <c r="E6" s="26">
        <f>data_ACS!E6</f>
        <v>9.5189517493999993</v>
      </c>
      <c r="F6" s="26">
        <f>data_ACS!F6</f>
        <v>5.8721490978000004</v>
      </c>
      <c r="G6" s="26">
        <f>data_ACS!G6</f>
        <v>58.526662993000002</v>
      </c>
      <c r="H6" s="26">
        <f>data_ACS!H6</f>
        <v>72.629636231000006</v>
      </c>
      <c r="I6" s="26">
        <f>data_ACS!I6</f>
        <v>36.167680799999999</v>
      </c>
      <c r="J6" s="26">
        <f>data_ACS!J6</f>
        <v>94.427721931999997</v>
      </c>
      <c r="K6" s="26">
        <f>data_ACS!K6</f>
        <v>93.691007802000001</v>
      </c>
    </row>
    <row r="7" spans="1:11" ht="16.5" x14ac:dyDescent="0.5">
      <c r="A7" s="10"/>
      <c r="B7" s="12" t="s">
        <v>492</v>
      </c>
      <c r="C7" s="34">
        <f>data_ACS!C7</f>
        <v>0.57414249019999997</v>
      </c>
      <c r="D7" s="27">
        <f>data_ACS!D7</f>
        <v>1.6147236975000001</v>
      </c>
      <c r="E7" s="27">
        <f>data_ACS!E7</f>
        <v>0.92560286250000001</v>
      </c>
      <c r="F7" s="27">
        <f>data_ACS!F7</f>
        <v>0.84688860180000003</v>
      </c>
      <c r="G7" s="27">
        <f>data_ACS!G7</f>
        <v>1.6939396900999999</v>
      </c>
      <c r="H7" s="27">
        <f>data_ACS!H7</f>
        <v>1.6678976103000001</v>
      </c>
      <c r="I7" s="27">
        <f>data_ACS!I7</f>
        <v>1.4993026952999999</v>
      </c>
      <c r="J7" s="27">
        <f>data_ACS!J7</f>
        <v>0.86667662840000004</v>
      </c>
      <c r="K7" s="27">
        <f>data_ACS!K7</f>
        <v>0.84338858930000005</v>
      </c>
    </row>
    <row r="8" spans="1:11" ht="16.5" x14ac:dyDescent="0.5">
      <c r="A8" s="10"/>
      <c r="B8" s="13" t="s">
        <v>493</v>
      </c>
      <c r="C8" s="33">
        <f>data_ACS!C4</f>
        <v>9.8837686354999992</v>
      </c>
      <c r="D8" s="26">
        <f>data_ACS!D4</f>
        <v>20.534430024999999</v>
      </c>
      <c r="E8" s="26">
        <f>data_ACS!E4</f>
        <v>10.082735742000001</v>
      </c>
      <c r="F8" s="26">
        <f>data_ACS!F4</f>
        <v>9.2471568176000005</v>
      </c>
      <c r="G8" s="26">
        <f>data_ACS!G4</f>
        <v>19.381967376999999</v>
      </c>
      <c r="H8" s="26">
        <f>data_ACS!H4</f>
        <v>8.3489071682000002</v>
      </c>
      <c r="I8" s="26">
        <f>data_ACS!I4</f>
        <v>5.8406292457999998</v>
      </c>
      <c r="J8" s="26">
        <f>data_ACS!J4</f>
        <v>2.7602768909000002</v>
      </c>
      <c r="K8" s="26">
        <f>data_ACS!K4</f>
        <v>1.4146341287999999</v>
      </c>
    </row>
    <row r="9" spans="1:11" ht="16.5" x14ac:dyDescent="0.5">
      <c r="A9" s="10"/>
      <c r="B9" s="12" t="s">
        <v>492</v>
      </c>
      <c r="C9" s="34">
        <f>data_ACS!C5</f>
        <v>0.44156020559999998</v>
      </c>
      <c r="D9" s="27">
        <f>data_ACS!D5</f>
        <v>1.8175949491000001</v>
      </c>
      <c r="E9" s="27">
        <f>data_ACS!E5</f>
        <v>1.2080559439</v>
      </c>
      <c r="F9" s="27">
        <f>data_ACS!F5</f>
        <v>1.0873674368999999</v>
      </c>
      <c r="G9" s="27">
        <f>data_ACS!G5</f>
        <v>1.7442132469</v>
      </c>
      <c r="H9" s="27">
        <f>data_ACS!H5</f>
        <v>1.2244740339</v>
      </c>
      <c r="I9" s="27">
        <f>data_ACS!I5</f>
        <v>0.78780122640000005</v>
      </c>
      <c r="J9" s="27">
        <f>data_ACS!J5</f>
        <v>0.74018143820000004</v>
      </c>
      <c r="K9" s="27">
        <f>data_ACS!K5</f>
        <v>0.3896569554</v>
      </c>
    </row>
    <row r="10" spans="1:11" ht="16.5" x14ac:dyDescent="0.5">
      <c r="A10" s="10"/>
      <c r="B10" s="13" t="s">
        <v>804</v>
      </c>
      <c r="C10" s="33">
        <f>data_ACS!C18</f>
        <v>10.200304228</v>
      </c>
      <c r="D10" s="26">
        <f>data_ACS!D18</f>
        <v>13.825455547000001</v>
      </c>
      <c r="E10" s="26">
        <f>data_ACS!E18</f>
        <v>16.313952049000001</v>
      </c>
      <c r="F10" s="26">
        <f>data_ACS!F18</f>
        <v>11.757282838</v>
      </c>
      <c r="G10" s="26">
        <f>data_ACS!G18</f>
        <v>15.409429021999999</v>
      </c>
      <c r="H10" s="26">
        <f>data_ACS!H18</f>
        <v>9.0149141243000006</v>
      </c>
      <c r="I10" s="26">
        <f>data_ACS!I18</f>
        <v>9.1523748990999998</v>
      </c>
      <c r="J10" s="26">
        <f>data_ACS!J18</f>
        <v>3.1207600372000002</v>
      </c>
      <c r="K10" s="26">
        <f>data_ACS!K18</f>
        <v>2.0532822240000002</v>
      </c>
    </row>
    <row r="11" spans="1:11" ht="16.5" x14ac:dyDescent="0.5">
      <c r="A11" s="10"/>
      <c r="B11" s="12" t="s">
        <v>492</v>
      </c>
      <c r="C11" s="34">
        <f>data_ACS!C19</f>
        <v>0.42910303030000002</v>
      </c>
      <c r="D11" s="27">
        <f>data_ACS!D19</f>
        <v>1.5203210135</v>
      </c>
      <c r="E11" s="27">
        <f>data_ACS!E19</f>
        <v>1.3119660822999999</v>
      </c>
      <c r="F11" s="27">
        <f>data_ACS!F19</f>
        <v>1.0829662444999999</v>
      </c>
      <c r="G11" s="27">
        <f>data_ACS!G19</f>
        <v>1.7131334063000001</v>
      </c>
      <c r="H11" s="27">
        <f>data_ACS!H19</f>
        <v>1.2387980341</v>
      </c>
      <c r="I11" s="27">
        <f>data_ACS!I19</f>
        <v>0.86027721570000004</v>
      </c>
      <c r="J11" s="27">
        <f>data_ACS!J19</f>
        <v>0.79957957349999997</v>
      </c>
      <c r="K11" s="27">
        <f>data_ACS!K19</f>
        <v>0.52911095529999996</v>
      </c>
    </row>
    <row r="12" spans="1:11" ht="16.5" x14ac:dyDescent="0.5">
      <c r="A12" s="10"/>
      <c r="B12" s="13" t="s">
        <v>845</v>
      </c>
      <c r="C12" s="35">
        <f>data_ACS!C10</f>
        <v>3.6261156065</v>
      </c>
      <c r="D12" s="25">
        <f>data_ACS!D10</f>
        <v>4.0670864626999998</v>
      </c>
      <c r="E12" s="25">
        <f>data_ACS!E10</f>
        <v>9.6082154603000003</v>
      </c>
      <c r="F12" s="25">
        <f>data_ACS!F10</f>
        <v>6.015292724</v>
      </c>
      <c r="G12" s="25">
        <f>data_ACS!G10</f>
        <v>1.9575845024</v>
      </c>
      <c r="H12" s="25">
        <f>data_ACS!H10</f>
        <v>1.7969505001999999</v>
      </c>
      <c r="I12" s="25">
        <f>data_ACS!I10</f>
        <v>4.8120139421000001</v>
      </c>
      <c r="J12" s="25">
        <f>data_ACS!J10</f>
        <v>0.1860374957</v>
      </c>
      <c r="K12" s="25">
        <f>data_ACS!K10</f>
        <v>0.36952629180000002</v>
      </c>
    </row>
    <row r="13" spans="1:11" ht="16.5" x14ac:dyDescent="0.5">
      <c r="A13" s="10"/>
      <c r="B13" s="12" t="s">
        <v>492</v>
      </c>
      <c r="C13" s="34">
        <f>data_ACS!C11</f>
        <v>0.2050272537</v>
      </c>
      <c r="D13" s="27">
        <f>data_ACS!D11</f>
        <v>0.60018942310000001</v>
      </c>
      <c r="E13" s="27">
        <f>data_ACS!E11</f>
        <v>0.93424572400000006</v>
      </c>
      <c r="F13" s="27">
        <f>data_ACS!F11</f>
        <v>0.72834122329999995</v>
      </c>
      <c r="G13" s="27">
        <f>data_ACS!G11</f>
        <v>0.43261963530000003</v>
      </c>
      <c r="H13" s="27">
        <f>data_ACS!H11</f>
        <v>0.44384931439999997</v>
      </c>
      <c r="I13" s="27">
        <f>data_ACS!I11</f>
        <v>0.59536933859999996</v>
      </c>
      <c r="J13" s="27">
        <f>data_ACS!J11</f>
        <v>0.19134958029999999</v>
      </c>
      <c r="K13" s="27">
        <f>data_ACS!K11</f>
        <v>0.27714279289999999</v>
      </c>
    </row>
    <row r="14" spans="1:11" ht="16.5" x14ac:dyDescent="0.5">
      <c r="A14" s="10"/>
      <c r="B14" s="13" t="s">
        <v>1120</v>
      </c>
      <c r="C14" s="35">
        <f>data_ACS!C12</f>
        <v>0.32695002340000001</v>
      </c>
      <c r="D14" s="25">
        <f>data_ACS!D12</f>
        <v>0.40029191949999998</v>
      </c>
      <c r="E14" s="25">
        <f>data_ACS!E12</f>
        <v>0.34415516940000002</v>
      </c>
      <c r="F14" s="25">
        <f>data_ACS!F12</f>
        <v>0.27257834279999998</v>
      </c>
      <c r="G14" s="25">
        <f>data_ACS!G12</f>
        <v>0.51937475440000003</v>
      </c>
      <c r="H14" s="25">
        <f>data_ACS!H12</f>
        <v>0.27345840259999998</v>
      </c>
      <c r="I14" s="25">
        <f>data_ACS!I12</f>
        <v>0.34125688570000001</v>
      </c>
      <c r="J14" s="25">
        <f>data_ACS!J12</f>
        <v>0.33461793820000002</v>
      </c>
      <c r="K14" s="25">
        <f>data_ACS!K12</f>
        <v>0.1215021441</v>
      </c>
    </row>
    <row r="15" spans="1:11" ht="16.5" x14ac:dyDescent="0.5">
      <c r="A15" s="10"/>
      <c r="B15" s="12" t="s">
        <v>492</v>
      </c>
      <c r="C15" s="34">
        <f>data_ACS!C13</f>
        <v>8.4234746499999999E-2</v>
      </c>
      <c r="D15" s="27">
        <f>data_ACS!D13</f>
        <v>0.3546819698</v>
      </c>
      <c r="E15" s="27">
        <f>data_ACS!E13</f>
        <v>0.184989347</v>
      </c>
      <c r="F15" s="27">
        <f>data_ACS!F13</f>
        <v>0.1962219338</v>
      </c>
      <c r="G15" s="27">
        <f>data_ACS!G13</f>
        <v>0.32513107130000002</v>
      </c>
      <c r="H15" s="27">
        <f>data_ACS!H13</f>
        <v>0.20043960669999999</v>
      </c>
      <c r="I15" s="27">
        <f>data_ACS!I13</f>
        <v>0.19325822200000001</v>
      </c>
      <c r="J15" s="27">
        <f>data_ACS!J13</f>
        <v>0.2069473463</v>
      </c>
      <c r="K15" s="27">
        <f>data_ACS!K13</f>
        <v>0.12984669409999999</v>
      </c>
    </row>
    <row r="16" spans="1:11" ht="16.5" x14ac:dyDescent="0.5">
      <c r="A16" s="10"/>
      <c r="B16" s="13" t="s">
        <v>846</v>
      </c>
      <c r="C16" s="35">
        <f>data_ACS!C14</f>
        <v>3.7869081132</v>
      </c>
      <c r="D16" s="25">
        <f>data_ACS!D14</f>
        <v>6.8548519960999998</v>
      </c>
      <c r="E16" s="25">
        <f>data_ACS!E14</f>
        <v>2.8768090891</v>
      </c>
      <c r="F16" s="25">
        <f>data_ACS!F14</f>
        <v>1.4717500627</v>
      </c>
      <c r="G16" s="25">
        <f>data_ACS!G14</f>
        <v>10.532731224000001</v>
      </c>
      <c r="H16" s="25">
        <f>data_ACS!H14</f>
        <v>4.7508817884000001</v>
      </c>
      <c r="I16" s="25">
        <f>data_ACS!I14</f>
        <v>1.2202285508999999</v>
      </c>
      <c r="J16" s="25">
        <f>data_ACS!J14</f>
        <v>1.3756444308</v>
      </c>
      <c r="K16" s="25">
        <f>data_ACS!K14</f>
        <v>0.63165310370000005</v>
      </c>
    </row>
    <row r="17" spans="1:11" ht="16.5" x14ac:dyDescent="0.5">
      <c r="A17" s="10"/>
      <c r="B17" s="12" t="s">
        <v>492</v>
      </c>
      <c r="C17" s="34">
        <f>data_ACS!C15</f>
        <v>0.3323805366</v>
      </c>
      <c r="D17" s="27">
        <f>data_ACS!D15</f>
        <v>1.2884204993999999</v>
      </c>
      <c r="E17" s="27">
        <f>data_ACS!E15</f>
        <v>0.79018856250000002</v>
      </c>
      <c r="F17" s="27">
        <f>data_ACS!F15</f>
        <v>0.45178982600000001</v>
      </c>
      <c r="G17" s="27">
        <f>data_ACS!G15</f>
        <v>1.5848659835000001</v>
      </c>
      <c r="H17" s="27">
        <f>data_ACS!H15</f>
        <v>1.0309941021</v>
      </c>
      <c r="I17" s="27">
        <f>data_ACS!I15</f>
        <v>0.4358711193</v>
      </c>
      <c r="J17" s="27">
        <f>data_ACS!J15</f>
        <v>0.6364242054</v>
      </c>
      <c r="K17" s="27">
        <f>data_ACS!K15</f>
        <v>0.3020882869</v>
      </c>
    </row>
    <row r="18" spans="1:11" ht="16.5" x14ac:dyDescent="0.5">
      <c r="A18" s="10"/>
      <c r="B18" s="13" t="s">
        <v>847</v>
      </c>
      <c r="C18" s="35">
        <f>data_ACS!C16</f>
        <v>2.4603304846</v>
      </c>
      <c r="D18" s="25">
        <f>data_ACS!D16</f>
        <v>2.5032251688999998</v>
      </c>
      <c r="E18" s="25">
        <f>data_ACS!E16</f>
        <v>3.4847723299000002</v>
      </c>
      <c r="F18" s="25">
        <f>data_ACS!F16</f>
        <v>3.9976617081999999</v>
      </c>
      <c r="G18" s="25">
        <f>data_ACS!G16</f>
        <v>2.3997385415000001</v>
      </c>
      <c r="H18" s="25">
        <f>data_ACS!H16</f>
        <v>2.193623433</v>
      </c>
      <c r="I18" s="25">
        <f>data_ACS!I16</f>
        <v>2.7788755204000002</v>
      </c>
      <c r="J18" s="25">
        <f>data_ACS!J16</f>
        <v>1.2244601724999999</v>
      </c>
      <c r="K18" s="25">
        <f>data_ACS!K16</f>
        <v>0.93060068439999999</v>
      </c>
    </row>
    <row r="19" spans="1:11" ht="16.5" x14ac:dyDescent="0.5">
      <c r="A19" s="10"/>
      <c r="B19" s="12" t="s">
        <v>492</v>
      </c>
      <c r="C19" s="34">
        <f>data_ACS!C17</f>
        <v>0.17432565629999999</v>
      </c>
      <c r="D19" s="27">
        <f>data_ACS!D17</f>
        <v>0.49422342330000002</v>
      </c>
      <c r="E19" s="27">
        <f>data_ACS!E17</f>
        <v>0.55751873279999997</v>
      </c>
      <c r="F19" s="27">
        <f>data_ACS!F17</f>
        <v>0.66788168719999996</v>
      </c>
      <c r="G19" s="27">
        <f>data_ACS!G17</f>
        <v>0.45389110110000003</v>
      </c>
      <c r="H19" s="27">
        <f>data_ACS!H17</f>
        <v>0.51777241839999999</v>
      </c>
      <c r="I19" s="27">
        <f>data_ACS!I17</f>
        <v>0.42637916660000003</v>
      </c>
      <c r="J19" s="27">
        <f>data_ACS!J17</f>
        <v>0.399812897</v>
      </c>
      <c r="K19" s="27">
        <f>data_ACS!K17</f>
        <v>0.31196328979999999</v>
      </c>
    </row>
    <row r="20" spans="1:11" ht="16.5" x14ac:dyDescent="0.5">
      <c r="A20" s="10"/>
      <c r="C20" s="32"/>
    </row>
    <row r="21" spans="1:11" ht="16.5" x14ac:dyDescent="0.5">
      <c r="A21" s="10" t="s">
        <v>798</v>
      </c>
      <c r="C21" s="32"/>
    </row>
    <row r="22" spans="1:11" ht="16.5" customHeight="1" x14ac:dyDescent="0.5">
      <c r="A22" s="10"/>
      <c r="B22" s="13" t="s">
        <v>803</v>
      </c>
      <c r="C22" s="33">
        <f>data_ACS!C34</f>
        <v>17.040060845999999</v>
      </c>
      <c r="D22" s="26">
        <f>data_ACS!D34</f>
        <v>12.203454008</v>
      </c>
      <c r="E22" s="26">
        <f>data_ACS!E34</f>
        <v>5.5168273492999997</v>
      </c>
      <c r="F22" s="26">
        <f>data_ACS!F34</f>
        <v>14.13850936</v>
      </c>
      <c r="G22" s="26">
        <f>data_ACS!G34</f>
        <v>20.863556408000001</v>
      </c>
      <c r="H22" s="26">
        <f>data_ACS!H34</f>
        <v>18.000044446</v>
      </c>
      <c r="I22" s="26">
        <f>data_ACS!I34</f>
        <v>13.060314587000001</v>
      </c>
      <c r="J22" s="26">
        <f>data_ACS!J34</f>
        <v>22.782459866</v>
      </c>
      <c r="K22" s="26">
        <f>data_ACS!K34</f>
        <v>30.232730128</v>
      </c>
    </row>
    <row r="23" spans="1:11" ht="16.5" customHeight="1" x14ac:dyDescent="0.5">
      <c r="A23" s="10"/>
      <c r="B23" s="12" t="s">
        <v>492</v>
      </c>
      <c r="C23" s="34">
        <f>data_ACS!C35</f>
        <v>0.35101705500000002</v>
      </c>
      <c r="D23" s="27">
        <f>data_ACS!D35</f>
        <v>0.88966691809999998</v>
      </c>
      <c r="E23" s="27">
        <f>data_ACS!E35</f>
        <v>0.6686276967</v>
      </c>
      <c r="F23" s="27">
        <f>data_ACS!F35</f>
        <v>0.81197877380000005</v>
      </c>
      <c r="G23" s="27">
        <f>data_ACS!G35</f>
        <v>1.0408414167</v>
      </c>
      <c r="H23" s="27">
        <f>data_ACS!H35</f>
        <v>0.99883407319999995</v>
      </c>
      <c r="I23" s="27">
        <f>data_ACS!I35</f>
        <v>0.83447998300000004</v>
      </c>
      <c r="J23" s="27">
        <f>data_ACS!J35</f>
        <v>1.2447167039</v>
      </c>
      <c r="K23" s="27">
        <f>data_ACS!K35</f>
        <v>1.1822277063</v>
      </c>
    </row>
    <row r="24" spans="1:11" ht="16.5" x14ac:dyDescent="0.5">
      <c r="A24" s="10"/>
      <c r="B24" s="13" t="s">
        <v>491</v>
      </c>
      <c r="C24" s="33">
        <f>data_ACS!C36</f>
        <v>9.2870142382999994</v>
      </c>
      <c r="D24" s="26">
        <f>data_ACS!D36</f>
        <v>5.6098424426999998</v>
      </c>
      <c r="E24" s="26">
        <f>data_ACS!E36</f>
        <v>4.4972780000999997</v>
      </c>
      <c r="F24" s="26">
        <f>data_ACS!F36</f>
        <v>13.100647722</v>
      </c>
      <c r="G24" s="26">
        <f>data_ACS!G36</f>
        <v>18.874425227</v>
      </c>
      <c r="H24" s="26">
        <f>data_ACS!H36</f>
        <v>7.1687146980999996</v>
      </c>
      <c r="I24" s="26">
        <f>data_ACS!I36</f>
        <v>8.4598192672000003</v>
      </c>
      <c r="J24" s="26">
        <f>data_ACS!J36</f>
        <v>10.804552865</v>
      </c>
      <c r="K24" s="26">
        <f>data_ACS!K36</f>
        <v>23.249676418</v>
      </c>
    </row>
    <row r="25" spans="1:11" ht="16.5" x14ac:dyDescent="0.5">
      <c r="A25" s="10"/>
      <c r="B25" s="12" t="s">
        <v>492</v>
      </c>
      <c r="C25" s="34">
        <f>data_ACS!C37</f>
        <v>0.41831531280000001</v>
      </c>
      <c r="D25" s="27">
        <f>data_ACS!D37</f>
        <v>0.88467286000000001</v>
      </c>
      <c r="E25" s="27">
        <f>data_ACS!E37</f>
        <v>0.73325243659999995</v>
      </c>
      <c r="F25" s="27">
        <f>data_ACS!F37</f>
        <v>0.88327214740000004</v>
      </c>
      <c r="G25" s="27">
        <f>data_ACS!G37</f>
        <v>1.8800581730999999</v>
      </c>
      <c r="H25" s="27">
        <f>data_ACS!H37</f>
        <v>1.8858144720000001</v>
      </c>
      <c r="I25" s="27">
        <f>data_ACS!I37</f>
        <v>0.77793008299999999</v>
      </c>
      <c r="J25" s="27">
        <f>data_ACS!J37</f>
        <v>13.316517739</v>
      </c>
      <c r="K25" s="27">
        <f>data_ACS!K37</f>
        <v>6.2789223204000004</v>
      </c>
    </row>
    <row r="26" spans="1:11" ht="16.5" x14ac:dyDescent="0.5">
      <c r="A26" s="10"/>
      <c r="B26" s="13" t="s">
        <v>494</v>
      </c>
      <c r="C26" s="33">
        <f>data_ACS!C38</f>
        <v>21.500741712</v>
      </c>
      <c r="D26" s="26">
        <f>data_ACS!D38</f>
        <v>14.343920591</v>
      </c>
      <c r="E26" s="26">
        <f>data_ACS!E38</f>
        <v>5.2738157671000003</v>
      </c>
      <c r="F26" s="26">
        <f>data_ACS!F38</f>
        <v>8.1228577802000004</v>
      </c>
      <c r="G26" s="26">
        <f>data_ACS!G38</f>
        <v>18.900896013000001</v>
      </c>
      <c r="H26" s="26">
        <f>data_ACS!H38</f>
        <v>18.840416204</v>
      </c>
      <c r="I26" s="26">
        <f>data_ACS!I38</f>
        <v>17.600128628</v>
      </c>
      <c r="J26" s="26">
        <f>data_ACS!J38</f>
        <v>23.077882979999998</v>
      </c>
      <c r="K26" s="26">
        <f>data_ACS!K38</f>
        <v>30.431280219000001</v>
      </c>
    </row>
    <row r="27" spans="1:11" ht="16.5" x14ac:dyDescent="0.5">
      <c r="A27" s="10"/>
      <c r="B27" s="12" t="s">
        <v>492</v>
      </c>
      <c r="C27" s="34">
        <f>data_ACS!C39</f>
        <v>0.56002914500000001</v>
      </c>
      <c r="D27" s="27">
        <f>data_ACS!D39</f>
        <v>1.7179376104999999</v>
      </c>
      <c r="E27" s="27">
        <f>data_ACS!E39</f>
        <v>2.8103232610000002</v>
      </c>
      <c r="F27" s="27">
        <f>data_ACS!F39</f>
        <v>4.3237303179</v>
      </c>
      <c r="G27" s="27">
        <f>data_ACS!G39</f>
        <v>1.3666670496</v>
      </c>
      <c r="H27" s="27">
        <f>data_ACS!H39</f>
        <v>1.1934903339</v>
      </c>
      <c r="I27" s="27">
        <f>data_ACS!I39</f>
        <v>1.7974743204999999</v>
      </c>
      <c r="J27" s="27">
        <f>data_ACS!J39</f>
        <v>1.2893315138999999</v>
      </c>
      <c r="K27" s="27">
        <f>data_ACS!K39</f>
        <v>1.2387517115</v>
      </c>
    </row>
    <row r="28" spans="1:11" ht="16.5" x14ac:dyDescent="0.5">
      <c r="A28" s="10"/>
      <c r="B28" s="13" t="s">
        <v>493</v>
      </c>
      <c r="C28" s="33">
        <f>data_ACS!C40</f>
        <v>23.487714928999999</v>
      </c>
      <c r="D28" s="26">
        <f>data_ACS!D40</f>
        <v>23.470493457</v>
      </c>
      <c r="E28" s="26">
        <f>data_ACS!E40</f>
        <v>9.8392339793999994</v>
      </c>
      <c r="F28" s="26">
        <f>data_ACS!F40</f>
        <v>18.350928999000001</v>
      </c>
      <c r="G28" s="26">
        <f>data_ACS!G40</f>
        <v>28.644802310999999</v>
      </c>
      <c r="H28" s="26">
        <f>data_ACS!H40</f>
        <v>34.068875032000001</v>
      </c>
      <c r="I28" s="26">
        <f>data_ACS!I40</f>
        <v>18.819798087999999</v>
      </c>
      <c r="J28" s="26">
        <f>data_ACS!J40</f>
        <v>23.355568327</v>
      </c>
      <c r="K28" s="26">
        <f>data_ACS!K40</f>
        <v>34.540922936999998</v>
      </c>
    </row>
    <row r="29" spans="1:11" ht="16.5" x14ac:dyDescent="0.5">
      <c r="A29" s="10"/>
      <c r="B29" s="12" t="s">
        <v>492</v>
      </c>
      <c r="C29" s="34">
        <f>data_ACS!C41</f>
        <v>1.3195490619000001</v>
      </c>
      <c r="D29" s="27">
        <f>data_ACS!D41</f>
        <v>2.4778984158999999</v>
      </c>
      <c r="E29" s="27">
        <f>data_ACS!E41</f>
        <v>3.8808960767</v>
      </c>
      <c r="F29" s="27">
        <f>data_ACS!F41</f>
        <v>3.2772026779000001</v>
      </c>
      <c r="G29" s="27">
        <f>data_ACS!G41</f>
        <v>2.1704078275000001</v>
      </c>
      <c r="H29" s="27">
        <f>data_ACS!H41</f>
        <v>2.5249760417</v>
      </c>
      <c r="I29" s="27">
        <f>data_ACS!I41</f>
        <v>5.8143267489000001</v>
      </c>
      <c r="J29" s="27">
        <f>data_ACS!J41</f>
        <v>10.471140239</v>
      </c>
      <c r="K29" s="27">
        <f>data_ACS!K41</f>
        <v>15.681560699</v>
      </c>
    </row>
    <row r="30" spans="1:11" ht="16.5" x14ac:dyDescent="0.5">
      <c r="A30" s="10"/>
      <c r="B30" s="13" t="s">
        <v>804</v>
      </c>
      <c r="C30" s="33">
        <f>data_ACS!C42</f>
        <v>20.574540166999999</v>
      </c>
      <c r="D30" s="26">
        <f>data_ACS!D42</f>
        <v>18.331809590999999</v>
      </c>
      <c r="E30" s="26">
        <f>data_ACS!E42</f>
        <v>9.1299675069999999</v>
      </c>
      <c r="F30" s="26">
        <f>data_ACS!F42</f>
        <v>20.985202790999999</v>
      </c>
      <c r="G30" s="26">
        <f>data_ACS!G42</f>
        <v>27.777499295999998</v>
      </c>
      <c r="H30" s="26">
        <f>data_ACS!H42</f>
        <v>28.202271284999998</v>
      </c>
      <c r="I30" s="26">
        <f>data_ACS!I42</f>
        <v>19.502797513000001</v>
      </c>
      <c r="J30" s="26">
        <f>data_ACS!J42</f>
        <v>22.228800574000001</v>
      </c>
      <c r="K30" s="26">
        <f>data_ACS!K42</f>
        <v>33.001284812999998</v>
      </c>
    </row>
    <row r="31" spans="1:11" ht="16.5" x14ac:dyDescent="0.5">
      <c r="A31" s="10"/>
      <c r="B31" s="12" t="s">
        <v>492</v>
      </c>
      <c r="C31" s="34">
        <f>data_ACS!C43</f>
        <v>1.9244402447</v>
      </c>
      <c r="D31" s="27">
        <f>data_ACS!D43</f>
        <v>3.9525486108000001</v>
      </c>
      <c r="E31" s="27">
        <f>data_ACS!E43</f>
        <v>3.7449625137</v>
      </c>
      <c r="F31" s="27">
        <f>data_ACS!F43</f>
        <v>4.5131481087000003</v>
      </c>
      <c r="G31" s="27">
        <f>data_ACS!G43</f>
        <v>3.4135091072999999</v>
      </c>
      <c r="H31" s="27">
        <f>data_ACS!H43</f>
        <v>5.7634867554999998</v>
      </c>
      <c r="I31" s="27">
        <f>data_ACS!I43</f>
        <v>6.0241221565999998</v>
      </c>
      <c r="J31" s="27">
        <f>data_ACS!J43</f>
        <v>18.400761158000002</v>
      </c>
      <c r="K31" s="27">
        <f>data_ACS!K43</f>
        <v>23.125722519</v>
      </c>
    </row>
    <row r="32" spans="1:11" ht="16.5" x14ac:dyDescent="0.5">
      <c r="A32" s="10"/>
      <c r="C32" s="35"/>
      <c r="D32" s="25"/>
      <c r="E32" s="25"/>
      <c r="F32" s="25"/>
      <c r="G32" s="25"/>
      <c r="H32" s="25"/>
      <c r="I32" s="25"/>
      <c r="J32" s="25"/>
      <c r="K32" s="25"/>
    </row>
    <row r="33" spans="1:11" ht="16.5" x14ac:dyDescent="0.5">
      <c r="A33" s="10" t="s">
        <v>799</v>
      </c>
      <c r="C33" s="35"/>
      <c r="D33" s="25"/>
      <c r="E33" s="25"/>
      <c r="F33" s="25"/>
      <c r="G33" s="25"/>
      <c r="H33" s="25"/>
      <c r="I33" s="25"/>
      <c r="J33" s="25"/>
      <c r="K33" s="25"/>
    </row>
    <row r="34" spans="1:11" ht="16.5" customHeight="1" x14ac:dyDescent="0.5">
      <c r="A34" s="10"/>
      <c r="B34" s="13" t="s">
        <v>803</v>
      </c>
      <c r="C34" s="33">
        <f>data_ACS!C44</f>
        <v>35.229180605000003</v>
      </c>
      <c r="D34" s="26">
        <f>data_ACS!D44</f>
        <v>47.429545613000002</v>
      </c>
      <c r="E34" s="26">
        <f>data_ACS!E44</f>
        <v>55.083535974</v>
      </c>
      <c r="F34" s="26">
        <f>data_ACS!F44</f>
        <v>33.876159010999999</v>
      </c>
      <c r="G34" s="26">
        <f>data_ACS!G44</f>
        <v>22.909155933000001</v>
      </c>
      <c r="H34" s="26">
        <f>data_ACS!H44</f>
        <v>31.176548588999999</v>
      </c>
      <c r="I34" s="26">
        <f>data_ACS!I44</f>
        <v>38.739330967999997</v>
      </c>
      <c r="J34" s="26">
        <f>data_ACS!J44</f>
        <v>23.777332863000002</v>
      </c>
      <c r="K34" s="26">
        <f>data_ACS!K44</f>
        <v>28.46006027</v>
      </c>
    </row>
    <row r="35" spans="1:11" ht="16.5" customHeight="1" x14ac:dyDescent="0.5">
      <c r="A35" s="10"/>
      <c r="B35" s="12" t="s">
        <v>492</v>
      </c>
      <c r="C35" s="34">
        <f>data_ACS!C45</f>
        <v>0.50949213599999998</v>
      </c>
      <c r="D35" s="27">
        <f>data_ACS!D45</f>
        <v>1.5472828250999999</v>
      </c>
      <c r="E35" s="27">
        <f>data_ACS!E45</f>
        <v>1.9333831034</v>
      </c>
      <c r="F35" s="27">
        <f>data_ACS!F45</f>
        <v>1.6869837208</v>
      </c>
      <c r="G35" s="27">
        <f>data_ACS!G45</f>
        <v>1.1166856906</v>
      </c>
      <c r="H35" s="27">
        <f>data_ACS!H45</f>
        <v>1.2436183508</v>
      </c>
      <c r="I35" s="27">
        <f>data_ACS!I45</f>
        <v>1.2468665714</v>
      </c>
      <c r="J35" s="27">
        <f>data_ACS!J45</f>
        <v>1.1687740294</v>
      </c>
      <c r="K35" s="27">
        <f>data_ACS!K45</f>
        <v>1.1422275964999999</v>
      </c>
    </row>
    <row r="36" spans="1:11" ht="16.5" x14ac:dyDescent="0.5">
      <c r="A36" s="10"/>
      <c r="B36" s="13" t="s">
        <v>491</v>
      </c>
      <c r="C36" s="33">
        <f>data_ACS!C46</f>
        <v>46.258876637</v>
      </c>
      <c r="D36" s="26">
        <f>data_ACS!D46</f>
        <v>58.140783063999997</v>
      </c>
      <c r="E36" s="26">
        <f>data_ACS!E46</f>
        <v>57.041188050000002</v>
      </c>
      <c r="F36" s="26">
        <f>data_ACS!F46</f>
        <v>32.842359823000002</v>
      </c>
      <c r="G36" s="26">
        <f>data_ACS!G46</f>
        <v>23.333308147</v>
      </c>
      <c r="H36" s="26">
        <f>data_ACS!H46</f>
        <v>58.336773106999999</v>
      </c>
      <c r="I36" s="26">
        <f>data_ACS!I46</f>
        <v>48.597755266</v>
      </c>
      <c r="J36" s="26">
        <f>data_ACS!J46</f>
        <v>32.360707206999997</v>
      </c>
      <c r="K36" s="26">
        <f>data_ACS!K46</f>
        <v>45.285860020000001</v>
      </c>
    </row>
    <row r="37" spans="1:11" ht="16.5" x14ac:dyDescent="0.5">
      <c r="A37" s="10"/>
      <c r="B37" s="12" t="s">
        <v>492</v>
      </c>
      <c r="C37" s="34">
        <f>data_ACS!C47</f>
        <v>1.0024557215000001</v>
      </c>
      <c r="D37" s="27">
        <f>data_ACS!D47</f>
        <v>2.5175152997999999</v>
      </c>
      <c r="E37" s="27">
        <f>data_ACS!E47</f>
        <v>2.3795785323</v>
      </c>
      <c r="F37" s="27">
        <f>data_ACS!F47</f>
        <v>1.9121470158</v>
      </c>
      <c r="G37" s="27">
        <f>data_ACS!G47</f>
        <v>2.2260344614999998</v>
      </c>
      <c r="H37" s="27">
        <f>data_ACS!H47</f>
        <v>3.6839536497999998</v>
      </c>
      <c r="I37" s="27">
        <f>data_ACS!I47</f>
        <v>1.8425905488000001</v>
      </c>
      <c r="J37" s="27">
        <f>data_ACS!J47</f>
        <v>14.267454837000001</v>
      </c>
      <c r="K37" s="27">
        <f>data_ACS!K47</f>
        <v>7.5606129426999997</v>
      </c>
    </row>
    <row r="38" spans="1:11" ht="16.5" x14ac:dyDescent="0.5">
      <c r="A38" s="10"/>
      <c r="B38" s="13" t="s">
        <v>494</v>
      </c>
      <c r="C38" s="33">
        <f>data_ACS!C48</f>
        <v>25.652738605</v>
      </c>
      <c r="D38" s="26">
        <f>data_ACS!D48</f>
        <v>36.703345241999997</v>
      </c>
      <c r="E38" s="26">
        <f>data_ACS!E48</f>
        <v>35.055970062999997</v>
      </c>
      <c r="F38" s="26">
        <f>data_ACS!F48</f>
        <v>34.184723564999999</v>
      </c>
      <c r="G38" s="26">
        <f>data_ACS!G48</f>
        <v>20.814291011000002</v>
      </c>
      <c r="H38" s="26">
        <f>data_ACS!H48</f>
        <v>23.512582607999999</v>
      </c>
      <c r="I38" s="26">
        <f>data_ACS!I48</f>
        <v>24.391244864000001</v>
      </c>
      <c r="J38" s="26">
        <f>data_ACS!J48</f>
        <v>23.598473252000002</v>
      </c>
      <c r="K38" s="26">
        <f>data_ACS!K48</f>
        <v>27.551157285999999</v>
      </c>
    </row>
    <row r="39" spans="1:11" ht="16.5" x14ac:dyDescent="0.5">
      <c r="A39" s="10"/>
      <c r="B39" s="12" t="s">
        <v>492</v>
      </c>
      <c r="C39" s="34">
        <f>data_ACS!C49</f>
        <v>0.58702241129999999</v>
      </c>
      <c r="D39" s="27">
        <f>data_ACS!D49</f>
        <v>2.6657748735000002</v>
      </c>
      <c r="E39" s="27">
        <f>data_ACS!E49</f>
        <v>4.9314263533</v>
      </c>
      <c r="F39" s="27">
        <f>data_ACS!F49</f>
        <v>5.9270448338000001</v>
      </c>
      <c r="G39" s="27">
        <f>data_ACS!G49</f>
        <v>1.3893746165</v>
      </c>
      <c r="H39" s="27">
        <f>data_ACS!H49</f>
        <v>1.2614831468000001</v>
      </c>
      <c r="I39" s="27">
        <f>data_ACS!I49</f>
        <v>1.7979722857</v>
      </c>
      <c r="J39" s="27">
        <f>data_ACS!J49</f>
        <v>1.1706901940000001</v>
      </c>
      <c r="K39" s="27">
        <f>data_ACS!K49</f>
        <v>1.1829875354999999</v>
      </c>
    </row>
    <row r="40" spans="1:11" ht="16.5" x14ac:dyDescent="0.5">
      <c r="A40" s="10"/>
      <c r="B40" s="13" t="s">
        <v>493</v>
      </c>
      <c r="C40" s="33">
        <f>data_ACS!C50</f>
        <v>37.487427558999997</v>
      </c>
      <c r="D40" s="26">
        <f>data_ACS!D50</f>
        <v>40.338034039</v>
      </c>
      <c r="E40" s="26">
        <f>data_ACS!E50</f>
        <v>54.053340663</v>
      </c>
      <c r="F40" s="26">
        <f>data_ACS!F50</f>
        <v>36.725911134999997</v>
      </c>
      <c r="G40" s="26">
        <f>data_ACS!G50</f>
        <v>27.313241517000002</v>
      </c>
      <c r="H40" s="26">
        <f>data_ACS!H50</f>
        <v>38.623014898000001</v>
      </c>
      <c r="I40" s="26">
        <f>data_ACS!I50</f>
        <v>41.065812160999997</v>
      </c>
      <c r="J40" s="26">
        <f>data_ACS!J50</f>
        <v>21.700621524999999</v>
      </c>
      <c r="K40" s="26">
        <f>data_ACS!K50</f>
        <v>37.613171543999997</v>
      </c>
    </row>
    <row r="41" spans="1:11" ht="16.5" x14ac:dyDescent="0.5">
      <c r="A41" s="10"/>
      <c r="B41" s="12" t="s">
        <v>492</v>
      </c>
      <c r="C41" s="34">
        <f>data_ACS!C51</f>
        <v>1.3706475719</v>
      </c>
      <c r="D41" s="27">
        <f>data_ACS!D51</f>
        <v>2.3783885406</v>
      </c>
      <c r="E41" s="27">
        <f>data_ACS!E51</f>
        <v>4.0242031952000001</v>
      </c>
      <c r="F41" s="27">
        <f>data_ACS!F51</f>
        <v>5.0609964060000001</v>
      </c>
      <c r="G41" s="27">
        <f>data_ACS!G51</f>
        <v>2.4776578831</v>
      </c>
      <c r="H41" s="27">
        <f>data_ACS!H51</f>
        <v>3.0294523996999998</v>
      </c>
      <c r="I41" s="27">
        <f>data_ACS!I51</f>
        <v>4.6292764024000004</v>
      </c>
      <c r="J41" s="27">
        <f>data_ACS!J51</f>
        <v>9.0902033582000001</v>
      </c>
      <c r="K41" s="27">
        <f>data_ACS!K51</f>
        <v>14.503653585</v>
      </c>
    </row>
    <row r="42" spans="1:11" ht="16.5" x14ac:dyDescent="0.5">
      <c r="A42" s="10"/>
      <c r="B42" s="13" t="s">
        <v>804</v>
      </c>
      <c r="C42" s="33">
        <f>data_ACS!C52</f>
        <v>42.041675046000002</v>
      </c>
      <c r="D42" s="26">
        <f>data_ACS!D52</f>
        <v>42.757926075</v>
      </c>
      <c r="E42" s="26">
        <f>data_ACS!E52</f>
        <v>59.201782086000001</v>
      </c>
      <c r="F42" s="26">
        <f>data_ACS!F52</f>
        <v>41.476878736000003</v>
      </c>
      <c r="G42" s="26">
        <f>data_ACS!G52</f>
        <v>31.205492767999999</v>
      </c>
      <c r="H42" s="26">
        <f>data_ACS!H52</f>
        <v>40.472798726999997</v>
      </c>
      <c r="I42" s="26">
        <f>data_ACS!I52</f>
        <v>39.812930575999999</v>
      </c>
      <c r="J42" s="26">
        <f>data_ACS!J52</f>
        <v>23.986030997</v>
      </c>
      <c r="K42" s="26">
        <f>data_ACS!K52</f>
        <v>36.509774143000001</v>
      </c>
    </row>
    <row r="43" spans="1:11" ht="16.5" x14ac:dyDescent="0.5">
      <c r="A43" s="10"/>
      <c r="B43" s="12" t="s">
        <v>492</v>
      </c>
      <c r="C43" s="34">
        <f>data_ACS!C53</f>
        <v>1.7970879851999999</v>
      </c>
      <c r="D43" s="27">
        <f>data_ACS!D53</f>
        <v>2.9383373345999999</v>
      </c>
      <c r="E43" s="27">
        <f>data_ACS!E53</f>
        <v>3.9018576932000002</v>
      </c>
      <c r="F43" s="27">
        <f>data_ACS!F53</f>
        <v>5.1560640589000002</v>
      </c>
      <c r="G43" s="27">
        <f>data_ACS!G53</f>
        <v>3.3538250268000001</v>
      </c>
      <c r="H43" s="27">
        <f>data_ACS!H53</f>
        <v>5.2492420806000002</v>
      </c>
      <c r="I43" s="27">
        <f>data_ACS!I53</f>
        <v>5.7921019938000002</v>
      </c>
      <c r="J43" s="27">
        <f>data_ACS!J53</f>
        <v>17.515544906999999</v>
      </c>
      <c r="K43" s="27">
        <f>data_ACS!K53</f>
        <v>22.567311559</v>
      </c>
    </row>
    <row r="44" spans="1:11" ht="16.5" x14ac:dyDescent="0.5">
      <c r="A44" s="10"/>
      <c r="C44" s="35"/>
      <c r="D44" s="25"/>
      <c r="E44" s="25"/>
      <c r="F44" s="25"/>
      <c r="G44" s="25"/>
      <c r="H44" s="25"/>
      <c r="I44" s="25"/>
      <c r="J44" s="25"/>
      <c r="K44" s="25"/>
    </row>
    <row r="45" spans="1:11" x14ac:dyDescent="0.35">
      <c r="A45" s="10" t="s">
        <v>800</v>
      </c>
      <c r="C45" s="35"/>
      <c r="D45" s="25"/>
      <c r="E45" s="25"/>
      <c r="F45" s="25"/>
      <c r="G45" s="25"/>
      <c r="H45" s="25"/>
      <c r="I45" s="25"/>
      <c r="J45" s="25"/>
      <c r="K45" s="25"/>
    </row>
    <row r="46" spans="1:11" ht="16.5" customHeight="1" x14ac:dyDescent="0.35">
      <c r="A46" s="10"/>
      <c r="B46" s="13" t="s">
        <v>803</v>
      </c>
      <c r="C46" s="33">
        <f>data_ACS!C54</f>
        <v>36.413269878999998</v>
      </c>
      <c r="D46" s="26">
        <f>data_ACS!D54</f>
        <v>33.266963595999997</v>
      </c>
      <c r="E46" s="26">
        <f>data_ACS!E54</f>
        <v>30.525686738000001</v>
      </c>
      <c r="F46" s="26">
        <f>data_ACS!F54</f>
        <v>36.342737900000003</v>
      </c>
      <c r="G46" s="26">
        <f>data_ACS!G54</f>
        <v>41.759712950000001</v>
      </c>
      <c r="H46" s="26">
        <f>data_ACS!H54</f>
        <v>37.285693709999997</v>
      </c>
      <c r="I46" s="26">
        <f>data_ACS!I54</f>
        <v>38.097303312999998</v>
      </c>
      <c r="J46" s="26">
        <f>data_ACS!J54</f>
        <v>40.381568596999998</v>
      </c>
      <c r="K46" s="26">
        <f>data_ACS!K54</f>
        <v>33.626166548</v>
      </c>
    </row>
    <row r="47" spans="1:11" ht="16.5" customHeight="1" x14ac:dyDescent="0.35">
      <c r="A47" s="10"/>
      <c r="B47" s="12" t="s">
        <v>492</v>
      </c>
      <c r="C47" s="34">
        <f>data_ACS!C55</f>
        <v>0.39115901419999999</v>
      </c>
      <c r="D47" s="27">
        <f>data_ACS!D55</f>
        <v>1.1651536191</v>
      </c>
      <c r="E47" s="27">
        <f>data_ACS!E55</f>
        <v>1.2598463679</v>
      </c>
      <c r="F47" s="27">
        <f>data_ACS!F55</f>
        <v>1.1002380402</v>
      </c>
      <c r="G47" s="27">
        <f>data_ACS!G55</f>
        <v>1.0014227223000001</v>
      </c>
      <c r="H47" s="27">
        <f>data_ACS!H55</f>
        <v>1.0352527252999999</v>
      </c>
      <c r="I47" s="27">
        <f>data_ACS!I55</f>
        <v>1.0856714247999999</v>
      </c>
      <c r="J47" s="27">
        <f>data_ACS!J55</f>
        <v>1.1870398625</v>
      </c>
      <c r="K47" s="27">
        <f>data_ACS!K55</f>
        <v>1.0201625887000001</v>
      </c>
    </row>
    <row r="48" spans="1:11" x14ac:dyDescent="0.35">
      <c r="A48" s="10"/>
      <c r="B48" s="13" t="s">
        <v>491</v>
      </c>
      <c r="C48" s="33">
        <f>data_ACS!C56</f>
        <v>34.236163152000003</v>
      </c>
      <c r="D48" s="26">
        <f>data_ACS!D56</f>
        <v>32.082367505999997</v>
      </c>
      <c r="E48" s="26">
        <f>data_ACS!E56</f>
        <v>29.790580778999999</v>
      </c>
      <c r="F48" s="26">
        <f>data_ACS!F56</f>
        <v>36.469389849999999</v>
      </c>
      <c r="G48" s="26">
        <f>data_ACS!G56</f>
        <v>45.085386258</v>
      </c>
      <c r="H48" s="26">
        <f>data_ACS!H56</f>
        <v>28.526580501000002</v>
      </c>
      <c r="I48" s="26">
        <f>data_ACS!I56</f>
        <v>35.956762406999999</v>
      </c>
      <c r="J48" s="26">
        <f>data_ACS!J56</f>
        <v>45.837900089999998</v>
      </c>
      <c r="K48" s="26">
        <f>data_ACS!K56</f>
        <v>25.858763110000002</v>
      </c>
    </row>
    <row r="49" spans="1:11" x14ac:dyDescent="0.35">
      <c r="A49" s="10"/>
      <c r="B49" s="12" t="s">
        <v>492</v>
      </c>
      <c r="C49" s="34">
        <f>data_ACS!C57</f>
        <v>0.56315462189999999</v>
      </c>
      <c r="D49" s="27">
        <f>data_ACS!D57</f>
        <v>1.6942962743000001</v>
      </c>
      <c r="E49" s="27">
        <f>data_ACS!E57</f>
        <v>1.2931898769000001</v>
      </c>
      <c r="F49" s="27">
        <f>data_ACS!F57</f>
        <v>1.0513153425999999</v>
      </c>
      <c r="G49" s="27">
        <f>data_ACS!G57</f>
        <v>1.6871896040000001</v>
      </c>
      <c r="H49" s="27">
        <f>data_ACS!H57</f>
        <v>2.0118299670000002</v>
      </c>
      <c r="I49" s="27">
        <f>data_ACS!I57</f>
        <v>1.1057907890000001</v>
      </c>
      <c r="J49" s="27">
        <f>data_ACS!J57</f>
        <v>11.693382916999999</v>
      </c>
      <c r="K49" s="27">
        <f>data_ACS!K57</f>
        <v>5.0363498146000003</v>
      </c>
    </row>
    <row r="50" spans="1:11" x14ac:dyDescent="0.35">
      <c r="A50" s="10"/>
      <c r="B50" s="13" t="s">
        <v>494</v>
      </c>
      <c r="C50" s="33">
        <f>data_ACS!C58</f>
        <v>38.912834486999998</v>
      </c>
      <c r="D50" s="26">
        <f>data_ACS!D58</f>
        <v>35.572243985999997</v>
      </c>
      <c r="E50" s="26">
        <f>data_ACS!E58</f>
        <v>40.588734830999996</v>
      </c>
      <c r="F50" s="26">
        <f>data_ACS!F58</f>
        <v>39.360004609000001</v>
      </c>
      <c r="G50" s="26">
        <f>data_ACS!G58</f>
        <v>41.632518535000003</v>
      </c>
      <c r="H50" s="26">
        <f>data_ACS!H58</f>
        <v>40.9579436</v>
      </c>
      <c r="I50" s="26">
        <f>data_ACS!I58</f>
        <v>41.946191347999999</v>
      </c>
      <c r="J50" s="26">
        <f>data_ACS!J58</f>
        <v>40.177066511</v>
      </c>
      <c r="K50" s="26">
        <f>data_ACS!K58</f>
        <v>34.118337705000002</v>
      </c>
    </row>
    <row r="51" spans="1:11" x14ac:dyDescent="0.35">
      <c r="A51" s="10"/>
      <c r="B51" s="12" t="s">
        <v>492</v>
      </c>
      <c r="C51" s="34">
        <f>data_ACS!C59</f>
        <v>0.48272161209999997</v>
      </c>
      <c r="D51" s="27">
        <f>data_ACS!D59</f>
        <v>1.8305875987</v>
      </c>
      <c r="E51" s="27">
        <f>data_ACS!E59</f>
        <v>4.9174276924000004</v>
      </c>
      <c r="F51" s="27">
        <f>data_ACS!F59</f>
        <v>5.4835395123000001</v>
      </c>
      <c r="G51" s="27">
        <f>data_ACS!G59</f>
        <v>1.0565128718000001</v>
      </c>
      <c r="H51" s="27">
        <f>data_ACS!H59</f>
        <v>0.98835096239999998</v>
      </c>
      <c r="I51" s="27">
        <f>data_ACS!I59</f>
        <v>1.8357809430000001</v>
      </c>
      <c r="J51" s="27">
        <f>data_ACS!J59</f>
        <v>1.0639148780000001</v>
      </c>
      <c r="K51" s="27">
        <f>data_ACS!K59</f>
        <v>0.94231047440000004</v>
      </c>
    </row>
    <row r="52" spans="1:11" x14ac:dyDescent="0.35">
      <c r="A52" s="10"/>
      <c r="B52" s="13" t="s">
        <v>493</v>
      </c>
      <c r="C52" s="33">
        <f>data_ACS!C60</f>
        <v>33.912863004000002</v>
      </c>
      <c r="D52" s="26">
        <f>data_ACS!D60</f>
        <v>31.261091214</v>
      </c>
      <c r="E52" s="26">
        <f>data_ACS!E60</f>
        <v>30.979321350999999</v>
      </c>
      <c r="F52" s="26">
        <f>data_ACS!F60</f>
        <v>36.103384050000003</v>
      </c>
      <c r="G52" s="26">
        <f>data_ACS!G60</f>
        <v>39.401460528000001</v>
      </c>
      <c r="H52" s="26">
        <f>data_ACS!H60</f>
        <v>25.450527901000001</v>
      </c>
      <c r="I52" s="26">
        <f>data_ACS!I60</f>
        <v>36.461792973999998</v>
      </c>
      <c r="J52" s="26">
        <f>data_ACS!J60</f>
        <v>43.973268889000003</v>
      </c>
      <c r="K52" s="26">
        <f>data_ACS!K60</f>
        <v>22.826633804</v>
      </c>
    </row>
    <row r="53" spans="1:11" x14ac:dyDescent="0.35">
      <c r="A53" s="10"/>
      <c r="B53" s="12" t="s">
        <v>492</v>
      </c>
      <c r="C53" s="34">
        <f>data_ACS!C61</f>
        <v>1.017705928</v>
      </c>
      <c r="D53" s="27">
        <f>data_ACS!D61</f>
        <v>1.647311314</v>
      </c>
      <c r="E53" s="27">
        <f>data_ACS!E61</f>
        <v>3.9127312091999999</v>
      </c>
      <c r="F53" s="27">
        <f>data_ACS!F61</f>
        <v>2.6451962315999999</v>
      </c>
      <c r="G53" s="27">
        <f>data_ACS!G61</f>
        <v>1.8143399809</v>
      </c>
      <c r="H53" s="27">
        <f>data_ACS!H61</f>
        <v>2.4008325901999998</v>
      </c>
      <c r="I53" s="27">
        <f>data_ACS!I61</f>
        <v>3.3051620848000001</v>
      </c>
      <c r="J53" s="27">
        <f>data_ACS!J61</f>
        <v>7.9265111329</v>
      </c>
      <c r="K53" s="27">
        <f>data_ACS!K61</f>
        <v>13.749400772</v>
      </c>
    </row>
    <row r="54" spans="1:11" x14ac:dyDescent="0.35">
      <c r="A54" s="10"/>
      <c r="B54" s="13" t="s">
        <v>804</v>
      </c>
      <c r="C54" s="33">
        <f>data_ACS!C62</f>
        <v>32.240149746</v>
      </c>
      <c r="D54" s="26">
        <f>data_ACS!D62</f>
        <v>33.925956470999999</v>
      </c>
      <c r="E54" s="26">
        <f>data_ACS!E62</f>
        <v>27.090828195</v>
      </c>
      <c r="F54" s="26">
        <f>data_ACS!F62</f>
        <v>32.656523700999998</v>
      </c>
      <c r="G54" s="26">
        <f>data_ACS!G62</f>
        <v>36.447185806999997</v>
      </c>
      <c r="H54" s="26">
        <f>data_ACS!H62</f>
        <v>26.835296162999999</v>
      </c>
      <c r="I54" s="26">
        <f>data_ACS!I62</f>
        <v>33.857953844999997</v>
      </c>
      <c r="J54" s="26">
        <f>data_ACS!J62</f>
        <v>41.703458810999997</v>
      </c>
      <c r="K54" s="26">
        <f>data_ACS!K62</f>
        <v>28.083425662</v>
      </c>
    </row>
    <row r="55" spans="1:11" x14ac:dyDescent="0.35">
      <c r="A55" s="10"/>
      <c r="B55" s="12" t="s">
        <v>492</v>
      </c>
      <c r="C55" s="34">
        <f>data_ACS!C63</f>
        <v>1.6151742764000001</v>
      </c>
      <c r="D55" s="27">
        <f>data_ACS!D63</f>
        <v>2.7778791423999998</v>
      </c>
      <c r="E55" s="27">
        <f>data_ACS!E63</f>
        <v>3.8145613153000002</v>
      </c>
      <c r="F55" s="27">
        <f>data_ACS!F63</f>
        <v>4.1605300132999998</v>
      </c>
      <c r="G55" s="27">
        <f>data_ACS!G63</f>
        <v>2.402958162</v>
      </c>
      <c r="H55" s="27">
        <f>data_ACS!H63</f>
        <v>4.6490729388999998</v>
      </c>
      <c r="I55" s="27">
        <f>data_ACS!I63</f>
        <v>5.2634258376999998</v>
      </c>
      <c r="J55" s="27">
        <f>data_ACS!J63</f>
        <v>14.479274085</v>
      </c>
      <c r="K55" s="27">
        <f>data_ACS!K63</f>
        <v>20.109858032999998</v>
      </c>
    </row>
    <row r="56" spans="1:11" x14ac:dyDescent="0.35">
      <c r="A56" s="10"/>
      <c r="C56" s="35"/>
      <c r="D56" s="25"/>
      <c r="E56" s="25"/>
      <c r="F56" s="25"/>
      <c r="G56" s="25"/>
      <c r="H56" s="25"/>
      <c r="I56" s="25"/>
      <c r="J56" s="25"/>
      <c r="K56" s="25"/>
    </row>
    <row r="57" spans="1:11" ht="18.75" customHeight="1" x14ac:dyDescent="0.35">
      <c r="A57" s="10" t="s">
        <v>801</v>
      </c>
      <c r="C57" s="35"/>
      <c r="D57" s="25"/>
      <c r="E57" s="25"/>
      <c r="F57" s="25"/>
      <c r="G57" s="25"/>
      <c r="H57" s="25"/>
      <c r="I57" s="25"/>
      <c r="J57" s="25"/>
      <c r="K57" s="25"/>
    </row>
    <row r="58" spans="1:11" ht="16.5" customHeight="1" x14ac:dyDescent="0.35">
      <c r="A58" s="10"/>
      <c r="B58" s="13" t="s">
        <v>803</v>
      </c>
      <c r="C58" s="33">
        <f>data_ACS!C64</f>
        <v>11.317488669999999</v>
      </c>
      <c r="D58" s="26">
        <f>data_ACS!D64</f>
        <v>7.1000367821000001</v>
      </c>
      <c r="E58" s="26">
        <f>data_ACS!E64</f>
        <v>8.8739499388999992</v>
      </c>
      <c r="F58" s="26">
        <f>data_ACS!F64</f>
        <v>15.64259373</v>
      </c>
      <c r="G58" s="26">
        <f>data_ACS!G64</f>
        <v>14.467574708000001</v>
      </c>
      <c r="H58" s="26">
        <f>data_ACS!H64</f>
        <v>13.537713255</v>
      </c>
      <c r="I58" s="26">
        <f>data_ACS!I64</f>
        <v>10.103051131999999</v>
      </c>
      <c r="J58" s="26">
        <f>data_ACS!J64</f>
        <v>13.058638674999999</v>
      </c>
      <c r="K58" s="26">
        <f>data_ACS!K64</f>
        <v>7.6810430536999998</v>
      </c>
    </row>
    <row r="59" spans="1:11" ht="16.5" customHeight="1" x14ac:dyDescent="0.35">
      <c r="A59" s="10"/>
      <c r="B59" s="12" t="s">
        <v>492</v>
      </c>
      <c r="C59" s="34">
        <f>data_ACS!C65</f>
        <v>0.2357560282</v>
      </c>
      <c r="D59" s="27">
        <f>data_ACS!D65</f>
        <v>0.58775925750000002</v>
      </c>
      <c r="E59" s="27">
        <f>data_ACS!E65</f>
        <v>0.6934380027</v>
      </c>
      <c r="F59" s="27">
        <f>data_ACS!F65</f>
        <v>0.80927170110000002</v>
      </c>
      <c r="G59" s="27">
        <f>data_ACS!G65</f>
        <v>0.6313162538</v>
      </c>
      <c r="H59" s="27">
        <f>data_ACS!H65</f>
        <v>0.68132767260000004</v>
      </c>
      <c r="I59" s="27">
        <f>data_ACS!I65</f>
        <v>0.58899251379999995</v>
      </c>
      <c r="J59" s="27">
        <f>data_ACS!J65</f>
        <v>0.76301417890000001</v>
      </c>
      <c r="K59" s="27">
        <f>data_ACS!K65</f>
        <v>0.52356819470000004</v>
      </c>
    </row>
    <row r="60" spans="1:11" x14ac:dyDescent="0.35">
      <c r="A60" s="10"/>
      <c r="B60" s="13" t="s">
        <v>491</v>
      </c>
      <c r="C60" s="33">
        <f>data_ACS!C66</f>
        <v>10.217945973000001</v>
      </c>
      <c r="D60" s="26">
        <f>data_ACS!D66</f>
        <v>4.1670069880999998</v>
      </c>
      <c r="E60" s="26">
        <f>data_ACS!E66</f>
        <v>8.6709531710000007</v>
      </c>
      <c r="F60" s="26">
        <f>data_ACS!F66</f>
        <v>17.587602605000001</v>
      </c>
      <c r="G60" s="26">
        <f>data_ACS!G66</f>
        <v>12.706880368</v>
      </c>
      <c r="H60" s="26">
        <f>data_ACS!H66</f>
        <v>5.9679316936999998</v>
      </c>
      <c r="I60" s="26">
        <f>data_ACS!I66</f>
        <v>6.9856630592000002</v>
      </c>
      <c r="J60" s="26">
        <f>data_ACS!J66</f>
        <v>10.996839837</v>
      </c>
      <c r="K60" s="26">
        <f>data_ACS!K66</f>
        <v>5.6057004513999997</v>
      </c>
    </row>
    <row r="61" spans="1:11" x14ac:dyDescent="0.35">
      <c r="A61" s="10"/>
      <c r="B61" s="12" t="s">
        <v>492</v>
      </c>
      <c r="C61" s="34">
        <f>data_ACS!C67</f>
        <v>0.3890927777</v>
      </c>
      <c r="D61" s="27">
        <f>data_ACS!D67</f>
        <v>0.73189050369999997</v>
      </c>
      <c r="E61" s="27">
        <f>data_ACS!E67</f>
        <v>0.71467852809999999</v>
      </c>
      <c r="F61" s="27">
        <f>data_ACS!F67</f>
        <v>0.86835472459999996</v>
      </c>
      <c r="G61" s="27">
        <f>data_ACS!G67</f>
        <v>1.6912456318</v>
      </c>
      <c r="H61" s="27">
        <f>data_ACS!H67</f>
        <v>1.6786791904</v>
      </c>
      <c r="I61" s="27">
        <f>data_ACS!I67</f>
        <v>0.66850146639999997</v>
      </c>
      <c r="J61" s="27">
        <f>data_ACS!J67</f>
        <v>12.024704567000001</v>
      </c>
      <c r="K61" s="27">
        <f>data_ACS!K67</f>
        <v>4.9707979128000002</v>
      </c>
    </row>
    <row r="62" spans="1:11" x14ac:dyDescent="0.35">
      <c r="A62" s="10"/>
      <c r="B62" s="13" t="s">
        <v>494</v>
      </c>
      <c r="C62" s="33">
        <f>data_ACS!C68</f>
        <v>13.933685196000001</v>
      </c>
      <c r="D62" s="26">
        <f>data_ACS!D68</f>
        <v>13.380490182000001</v>
      </c>
      <c r="E62" s="26">
        <f>data_ACS!E68</f>
        <v>19.081479339000001</v>
      </c>
      <c r="F62" s="26">
        <f>data_ACS!F68</f>
        <v>18.332414046</v>
      </c>
      <c r="G62" s="26">
        <f>data_ACS!G68</f>
        <v>18.652294440999999</v>
      </c>
      <c r="H62" s="26">
        <f>data_ACS!H68</f>
        <v>16.689057588000001</v>
      </c>
      <c r="I62" s="26">
        <f>data_ACS!I68</f>
        <v>16.062435159</v>
      </c>
      <c r="J62" s="26">
        <f>data_ACS!J68</f>
        <v>13.146577257000001</v>
      </c>
      <c r="K62" s="26">
        <f>data_ACS!K68</f>
        <v>7.8992247892999998</v>
      </c>
    </row>
    <row r="63" spans="1:11" x14ac:dyDescent="0.35">
      <c r="A63" s="10"/>
      <c r="B63" s="12" t="s">
        <v>492</v>
      </c>
      <c r="C63" s="34">
        <f>data_ACS!C69</f>
        <v>0.32997649890000003</v>
      </c>
      <c r="D63" s="27">
        <f>data_ACS!D69</f>
        <v>1.1591955075</v>
      </c>
      <c r="E63" s="27">
        <f>data_ACS!E69</f>
        <v>3.8441635256</v>
      </c>
      <c r="F63" s="27">
        <f>data_ACS!F69</f>
        <v>4.7601833237999998</v>
      </c>
      <c r="G63" s="27">
        <f>data_ACS!G69</f>
        <v>0.73619477030000002</v>
      </c>
      <c r="H63" s="27">
        <f>data_ACS!H69</f>
        <v>0.7659802805</v>
      </c>
      <c r="I63" s="27">
        <f>data_ACS!I69</f>
        <v>1.1307560050000001</v>
      </c>
      <c r="J63" s="27">
        <f>data_ACS!J69</f>
        <v>0.7234393402</v>
      </c>
      <c r="K63" s="27">
        <f>data_ACS!K69</f>
        <v>0.51957414349999997</v>
      </c>
    </row>
    <row r="64" spans="1:11" x14ac:dyDescent="0.35">
      <c r="A64" s="10"/>
      <c r="B64" s="13" t="s">
        <v>493</v>
      </c>
      <c r="C64" s="33">
        <f>data_ACS!C70</f>
        <v>5.1119945080000004</v>
      </c>
      <c r="D64" s="26">
        <f>data_ACS!D70</f>
        <v>4.9303812897999997</v>
      </c>
      <c r="E64" s="26">
        <f>data_ACS!E70</f>
        <v>5.1281040069000001</v>
      </c>
      <c r="F64" s="26">
        <f>data_ACS!F70</f>
        <v>8.8197758167</v>
      </c>
      <c r="G64" s="26">
        <f>data_ACS!G70</f>
        <v>4.6404956437999996</v>
      </c>
      <c r="H64" s="26">
        <f>data_ACS!H70</f>
        <v>1.8575821689000001</v>
      </c>
      <c r="I64" s="26">
        <f>data_ACS!I70</f>
        <v>3.6525967770999999</v>
      </c>
      <c r="J64" s="26">
        <f>data_ACS!J70</f>
        <v>10.970541258000001</v>
      </c>
      <c r="K64" s="26">
        <f>data_ACS!K70</f>
        <v>5.0192717153000004</v>
      </c>
    </row>
    <row r="65" spans="1:11" x14ac:dyDescent="0.35">
      <c r="A65" s="10"/>
      <c r="B65" s="12" t="s">
        <v>492</v>
      </c>
      <c r="C65" s="34">
        <f>data_ACS!C71</f>
        <v>0.88569223239999995</v>
      </c>
      <c r="D65" s="27">
        <f>data_ACS!D71</f>
        <v>1.5034201489000001</v>
      </c>
      <c r="E65" s="27">
        <f>data_ACS!E71</f>
        <v>2.6152954225</v>
      </c>
      <c r="F65" s="27">
        <f>data_ACS!F71</f>
        <v>2.6890750943000001</v>
      </c>
      <c r="G65" s="27">
        <f>data_ACS!G71</f>
        <v>1.3626445421</v>
      </c>
      <c r="H65" s="27">
        <f>data_ACS!H71</f>
        <v>2.3244483488999998</v>
      </c>
      <c r="I65" s="27">
        <f>data_ACS!I71</f>
        <v>3.4712707321999998</v>
      </c>
      <c r="J65" s="27">
        <f>data_ACS!J71</f>
        <v>10.186517457000001</v>
      </c>
      <c r="K65" s="27">
        <f>data_ACS!K71</f>
        <v>13.060279828000001</v>
      </c>
    </row>
    <row r="66" spans="1:11" x14ac:dyDescent="0.35">
      <c r="A66" s="10"/>
      <c r="B66" s="13" t="s">
        <v>804</v>
      </c>
      <c r="C66" s="33">
        <f>data_ACS!C72</f>
        <v>5.1436350416999996</v>
      </c>
      <c r="D66" s="26">
        <f>data_ACS!D72</f>
        <v>4.9843078638999998</v>
      </c>
      <c r="E66" s="26">
        <f>data_ACS!E72</f>
        <v>4.5774222117000001</v>
      </c>
      <c r="F66" s="26">
        <f>data_ACS!F72</f>
        <v>4.8813947718000001</v>
      </c>
      <c r="G66" s="26">
        <f>data_ACS!G72</f>
        <v>4.5698221295000003</v>
      </c>
      <c r="H66" s="26">
        <f>data_ACS!H72</f>
        <v>4.4896338250000003</v>
      </c>
      <c r="I66" s="26">
        <f>data_ACS!I72</f>
        <v>6.8263180661999998</v>
      </c>
      <c r="J66" s="26">
        <f>data_ACS!J72</f>
        <v>12.081709618</v>
      </c>
      <c r="K66" s="26">
        <f>data_ACS!K72</f>
        <v>2.4055153815999999</v>
      </c>
    </row>
    <row r="67" spans="1:11" x14ac:dyDescent="0.35">
      <c r="A67" s="10"/>
      <c r="B67" s="12" t="s">
        <v>492</v>
      </c>
      <c r="C67" s="34">
        <f>data_ACS!C73</f>
        <v>1.5303709456000001</v>
      </c>
      <c r="D67" s="27">
        <f>data_ACS!D73</f>
        <v>3.1518338374999999</v>
      </c>
      <c r="E67" s="27">
        <f>data_ACS!E73</f>
        <v>2.87329963</v>
      </c>
      <c r="F67" s="27">
        <f>data_ACS!F73</f>
        <v>3.4940901696000002</v>
      </c>
      <c r="G67" s="27">
        <f>data_ACS!G73</f>
        <v>2.7086775358000001</v>
      </c>
      <c r="H67" s="27">
        <f>data_ACS!H73</f>
        <v>4.8194051409999998</v>
      </c>
      <c r="I67" s="27">
        <f>data_ACS!I73</f>
        <v>4.9111998884999997</v>
      </c>
      <c r="J67" s="27">
        <f>data_ACS!J73</f>
        <v>16.419377488999999</v>
      </c>
      <c r="K67" s="27">
        <f>data_ACS!K73</f>
        <v>19.916903307999998</v>
      </c>
    </row>
    <row r="68" spans="1:11" x14ac:dyDescent="0.35">
      <c r="C68" s="32"/>
    </row>
    <row r="69" spans="1:11" x14ac:dyDescent="0.35">
      <c r="A69" s="10" t="s">
        <v>802</v>
      </c>
      <c r="C69" s="35"/>
      <c r="D69" s="25"/>
      <c r="E69" s="25"/>
      <c r="F69" s="25"/>
      <c r="G69" s="25"/>
      <c r="H69" s="25"/>
      <c r="I69" s="25"/>
      <c r="J69" s="25"/>
      <c r="K69" s="25"/>
    </row>
    <row r="70" spans="1:11" ht="16.5" customHeight="1" x14ac:dyDescent="0.35">
      <c r="A70" s="10"/>
      <c r="B70" s="13" t="s">
        <v>803</v>
      </c>
      <c r="C70" s="33">
        <f>data_ACS!C20</f>
        <v>13.98468763</v>
      </c>
      <c r="D70" s="26">
        <f>data_ACS!D20</f>
        <v>21.832979521999999</v>
      </c>
      <c r="E70" s="26">
        <f>data_ACS!E20</f>
        <v>19.800579511999999</v>
      </c>
      <c r="F70" s="26">
        <f>data_ACS!F20</f>
        <v>19.251621393000001</v>
      </c>
      <c r="G70" s="26">
        <f>data_ACS!G20</f>
        <v>22.352238503999999</v>
      </c>
      <c r="H70" s="26">
        <f>data_ACS!H20</f>
        <v>11.247780643</v>
      </c>
      <c r="I70" s="26">
        <f>data_ACS!I20</f>
        <v>9.5038367245999993</v>
      </c>
      <c r="J70" s="26">
        <f>data_ACS!J20</f>
        <v>3.6077887120000001</v>
      </c>
      <c r="K70" s="26">
        <f>data_ACS!K20</f>
        <v>2.6419416145999999</v>
      </c>
    </row>
    <row r="71" spans="1:11" ht="16.5" customHeight="1" x14ac:dyDescent="0.35">
      <c r="A71" s="10"/>
      <c r="B71" s="12" t="s">
        <v>492</v>
      </c>
      <c r="C71" s="34">
        <f>data_ACS!C21</f>
        <v>0.42397784970000002</v>
      </c>
      <c r="D71" s="27">
        <f>data_ACS!D21</f>
        <v>1.4860170207000001</v>
      </c>
      <c r="E71" s="27">
        <f>data_ACS!E21</f>
        <v>1.3486858910999999</v>
      </c>
      <c r="F71" s="27">
        <f>data_ACS!F21</f>
        <v>1.2296035015</v>
      </c>
      <c r="G71" s="27">
        <f>data_ACS!G21</f>
        <v>1.5138531173000001</v>
      </c>
      <c r="H71" s="27">
        <f>data_ACS!H21</f>
        <v>1.2001578974</v>
      </c>
      <c r="I71" s="27">
        <f>data_ACS!I21</f>
        <v>0.85043330299999997</v>
      </c>
      <c r="J71" s="27">
        <f>data_ACS!J21</f>
        <v>0.83770644090000002</v>
      </c>
      <c r="K71" s="27">
        <f>data_ACS!K21</f>
        <v>0.51022528519999999</v>
      </c>
    </row>
    <row r="72" spans="1:11" x14ac:dyDescent="0.35">
      <c r="A72" s="10"/>
      <c r="B72" s="13" t="s">
        <v>491</v>
      </c>
      <c r="C72" s="33">
        <f>data_ACS!C26</f>
        <v>9.4547336117</v>
      </c>
      <c r="D72" s="26">
        <f>data_ACS!D26</f>
        <v>8.4407964369999995</v>
      </c>
      <c r="E72" s="26">
        <f>data_ACS!E26</f>
        <v>11.338167757000001</v>
      </c>
      <c r="F72" s="26">
        <f>data_ACS!F26</f>
        <v>12.426452405999999</v>
      </c>
      <c r="G72" s="26">
        <f>data_ACS!G26</f>
        <v>7.2821245590999997</v>
      </c>
      <c r="H72" s="26">
        <f>data_ACS!H26</f>
        <v>7.3279004555</v>
      </c>
      <c r="I72" s="26">
        <f>data_ACS!I26</f>
        <v>5.4352041866</v>
      </c>
      <c r="J72" s="26">
        <f>data_ACS!J26</f>
        <v>7.8026035827999998</v>
      </c>
      <c r="K72" s="26">
        <f>data_ACS!K26</f>
        <v>5.8872571187</v>
      </c>
    </row>
    <row r="73" spans="1:11" x14ac:dyDescent="0.35">
      <c r="A73" s="10"/>
      <c r="B73" s="12" t="s">
        <v>492</v>
      </c>
      <c r="C73" s="34">
        <f>data_ACS!C27</f>
        <v>0.51390598860000003</v>
      </c>
      <c r="D73" s="27">
        <f>data_ACS!D27</f>
        <v>1.1394199971000001</v>
      </c>
      <c r="E73" s="27">
        <f>data_ACS!E27</f>
        <v>1.3494727097999999</v>
      </c>
      <c r="F73" s="27">
        <f>data_ACS!F27</f>
        <v>1.1091303592999999</v>
      </c>
      <c r="G73" s="27">
        <f>data_ACS!G27</f>
        <v>1.3114461177000001</v>
      </c>
      <c r="H73" s="27">
        <f>data_ACS!H27</f>
        <v>1.5741159154</v>
      </c>
      <c r="I73" s="27">
        <f>data_ACS!I27</f>
        <v>0.75940559480000003</v>
      </c>
      <c r="J73" s="27">
        <f>data_ACS!J27</f>
        <v>6.0548639532999999</v>
      </c>
      <c r="K73" s="27">
        <f>data_ACS!K27</f>
        <v>2.9356857293999998</v>
      </c>
    </row>
    <row r="74" spans="1:11" x14ac:dyDescent="0.35">
      <c r="A74" s="10"/>
      <c r="B74" s="13" t="s">
        <v>494</v>
      </c>
      <c r="C74" s="33">
        <f>data_ACS!C24</f>
        <v>6.7588130057000004</v>
      </c>
      <c r="D74" s="26">
        <f>data_ACS!D24</f>
        <v>12.173139620000001</v>
      </c>
      <c r="E74" s="26">
        <f>data_ACS!E24</f>
        <v>13.651631568999999</v>
      </c>
      <c r="F74" s="26">
        <f>data_ACS!F24</f>
        <v>12.906886076999999</v>
      </c>
      <c r="G74" s="26">
        <f>data_ACS!G24</f>
        <v>15.780841838000001</v>
      </c>
      <c r="H74" s="26">
        <f>data_ACS!H24</f>
        <v>7.4531195441999998</v>
      </c>
      <c r="I74" s="26">
        <f>data_ACS!I24</f>
        <v>5.2483014721999997</v>
      </c>
      <c r="J74" s="26">
        <f>data_ACS!J24</f>
        <v>2.3806249824000001</v>
      </c>
      <c r="K74" s="26">
        <f>data_ACS!K24</f>
        <v>1.8593476931999999</v>
      </c>
    </row>
    <row r="75" spans="1:11" x14ac:dyDescent="0.35">
      <c r="A75" s="10"/>
      <c r="B75" s="12" t="s">
        <v>492</v>
      </c>
      <c r="C75" s="34">
        <f>data_ACS!C25</f>
        <v>0.4718522369</v>
      </c>
      <c r="D75" s="27">
        <f>data_ACS!D25</f>
        <v>1.9887742514</v>
      </c>
      <c r="E75" s="27">
        <f>data_ACS!E25</f>
        <v>3.4540829333</v>
      </c>
      <c r="F75" s="27">
        <f>data_ACS!F25</f>
        <v>3.1585531084</v>
      </c>
      <c r="G75" s="27">
        <f>data_ACS!G25</f>
        <v>1.7409814653</v>
      </c>
      <c r="H75" s="27">
        <f>data_ACS!H25</f>
        <v>1.2760811773</v>
      </c>
      <c r="I75" s="27">
        <f>data_ACS!I25</f>
        <v>1.1885756428000001</v>
      </c>
      <c r="J75" s="27">
        <f>data_ACS!J25</f>
        <v>0.79951287969999996</v>
      </c>
      <c r="K75" s="27">
        <f>data_ACS!K25</f>
        <v>0.44758428690000002</v>
      </c>
    </row>
    <row r="76" spans="1:11" x14ac:dyDescent="0.35">
      <c r="A76" s="10"/>
      <c r="B76" s="13" t="s">
        <v>493</v>
      </c>
      <c r="C76" s="33">
        <f>data_ACS!C28</f>
        <v>51.619649727999999</v>
      </c>
      <c r="D76" s="26">
        <f>data_ACS!D28</f>
        <v>59.558189229</v>
      </c>
      <c r="E76" s="26">
        <f>data_ACS!E28</f>
        <v>52.000830372000003</v>
      </c>
      <c r="F76" s="26">
        <f>data_ACS!F28</f>
        <v>45.609608233000003</v>
      </c>
      <c r="G76" s="26">
        <f>data_ACS!G28</f>
        <v>57.822494886000001</v>
      </c>
      <c r="H76" s="26">
        <f>data_ACS!H28</f>
        <v>43.693966957999997</v>
      </c>
      <c r="I76" s="26">
        <f>data_ACS!I28</f>
        <v>34.791225816999997</v>
      </c>
      <c r="J76" s="26">
        <f>data_ACS!J28</f>
        <v>37.749088426999997</v>
      </c>
      <c r="K76" s="26">
        <f>data_ACS!K28</f>
        <v>25.149846407999998</v>
      </c>
    </row>
    <row r="77" spans="1:11" x14ac:dyDescent="0.35">
      <c r="A77" s="10"/>
      <c r="B77" s="12" t="s">
        <v>492</v>
      </c>
      <c r="C77" s="34">
        <f>data_ACS!C29</f>
        <v>2.053955975</v>
      </c>
      <c r="D77" s="27">
        <f>data_ACS!D29</f>
        <v>3.8680638086000001</v>
      </c>
      <c r="E77" s="27">
        <f>data_ACS!E29</f>
        <v>5.4169245377999999</v>
      </c>
      <c r="F77" s="27">
        <f>data_ACS!F29</f>
        <v>5.4095986786000001</v>
      </c>
      <c r="G77" s="27">
        <f>data_ACS!G29</f>
        <v>4.2104057122</v>
      </c>
      <c r="H77" s="27">
        <f>data_ACS!H29</f>
        <v>6.4384446033999998</v>
      </c>
      <c r="I77" s="27">
        <f>data_ACS!I29</f>
        <v>6.2723325613999998</v>
      </c>
      <c r="J77" s="27">
        <f>data_ACS!J29</f>
        <v>7.8309799182999997</v>
      </c>
      <c r="K77" s="27">
        <f>data_ACS!K29</f>
        <v>7.8383612811000001</v>
      </c>
    </row>
    <row r="78" spans="1:11" x14ac:dyDescent="0.35">
      <c r="A78" s="10"/>
      <c r="B78" s="13" t="s">
        <v>804</v>
      </c>
      <c r="C78" s="33">
        <f>data_ACS!C30</f>
        <v>46.385532849999997</v>
      </c>
      <c r="D78" s="26">
        <f>data_ACS!D30</f>
        <v>54.799628429999999</v>
      </c>
      <c r="E78" s="26">
        <f>data_ACS!E30</f>
        <v>46.207206997999997</v>
      </c>
      <c r="F78" s="26">
        <f>data_ACS!F30</f>
        <v>48.730191515000001</v>
      </c>
      <c r="G78" s="26">
        <f>data_ACS!G30</f>
        <v>50.424020380000002</v>
      </c>
      <c r="H78" s="26">
        <f>data_ACS!H30</f>
        <v>39.862699368999998</v>
      </c>
      <c r="I78" s="26">
        <f>data_ACS!I30</f>
        <v>39.719704004999997</v>
      </c>
      <c r="J78" s="26">
        <f>data_ACS!J30</f>
        <v>29.729080638999999</v>
      </c>
      <c r="K78" s="26">
        <f>data_ACS!K30</f>
        <v>25.747887565999999</v>
      </c>
    </row>
    <row r="79" spans="1:11" x14ac:dyDescent="0.35">
      <c r="A79" s="10"/>
      <c r="B79" s="12" t="s">
        <v>492</v>
      </c>
      <c r="C79" s="34">
        <f>data_ACS!C31</f>
        <v>2.1132318448</v>
      </c>
      <c r="D79" s="27">
        <f>data_ACS!D31</f>
        <v>5.3644440513999996</v>
      </c>
      <c r="E79" s="27">
        <f>data_ACS!E31</f>
        <v>3.9360155121</v>
      </c>
      <c r="F79" s="27">
        <f>data_ACS!F31</f>
        <v>4.8520558453999998</v>
      </c>
      <c r="G79" s="27">
        <f>data_ACS!G31</f>
        <v>5.6352708583000002</v>
      </c>
      <c r="H79" s="27">
        <f>data_ACS!H31</f>
        <v>5.9253716342000002</v>
      </c>
      <c r="I79" s="27">
        <f>data_ACS!I31</f>
        <v>5.5318663079999997</v>
      </c>
      <c r="J79" s="27">
        <f>data_ACS!J31</f>
        <v>9.0301662391999997</v>
      </c>
      <c r="K79" s="27">
        <f>data_ACS!K31</f>
        <v>13.110996948</v>
      </c>
    </row>
  </sheetData>
  <pageMargins left="0.7" right="0.7" top="0.75" bottom="0.75" header="0.3" footer="0.3"/>
  <pageSetup scale="94" fitToHeight="0" orientation="landscape" r:id="rId1"/>
  <headerFooter>
    <oddHeader>&amp;LTabulations and analysis by NeighborhoodInfo DC at the Urban Institute.&amp;RNovember 23, 2016</oddHeader>
    <oddFooter>&amp;R&amp;A, Page &amp;P of &amp;N</oddFooter>
  </headerFooter>
  <rowBreaks count="2" manualBreakCount="2">
    <brk id="31" max="16383" man="1"/>
    <brk id="56" max="16383"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06"/>
  <sheetViews>
    <sheetView topLeftCell="A32" zoomScale="75" zoomScaleNormal="75" zoomScaleSheetLayoutView="75" zoomScalePageLayoutView="75" workbookViewId="0"/>
  </sheetViews>
  <sheetFormatPr defaultColWidth="8.75" defaultRowHeight="17.25" x14ac:dyDescent="0.35"/>
  <cols>
    <col min="2" max="2" width="51" customWidth="1"/>
    <col min="3" max="3" width="8.75" style="64" customWidth="1"/>
  </cols>
  <sheetData>
    <row r="1" spans="1:11" ht="18.600000000000001" x14ac:dyDescent="0.55000000000000004">
      <c r="A1" s="1" t="s">
        <v>481</v>
      </c>
      <c r="B1" s="9"/>
      <c r="C1" s="31" t="s">
        <v>482</v>
      </c>
      <c r="D1" s="9" t="s">
        <v>483</v>
      </c>
      <c r="E1" s="9" t="s">
        <v>484</v>
      </c>
      <c r="F1" s="9" t="s">
        <v>485</v>
      </c>
      <c r="G1" s="9" t="s">
        <v>486</v>
      </c>
      <c r="H1" s="9" t="s">
        <v>487</v>
      </c>
      <c r="I1" s="9" t="s">
        <v>488</v>
      </c>
      <c r="J1" s="9" t="s">
        <v>489</v>
      </c>
      <c r="K1" s="9" t="s">
        <v>490</v>
      </c>
    </row>
    <row r="2" spans="1:11" ht="7.5" customHeight="1" x14ac:dyDescent="0.5">
      <c r="A2" s="10"/>
      <c r="C2" s="36"/>
    </row>
    <row r="3" spans="1:11" ht="16.5" x14ac:dyDescent="0.5">
      <c r="A3" s="10" t="s">
        <v>807</v>
      </c>
      <c r="C3" s="37"/>
      <c r="D3" s="11"/>
      <c r="E3" s="11"/>
      <c r="F3" s="11"/>
      <c r="G3" s="11"/>
      <c r="H3" s="11"/>
      <c r="I3" s="11"/>
      <c r="J3" s="11"/>
      <c r="K3" s="11"/>
    </row>
    <row r="4" spans="1:11" ht="16.5" customHeight="1" x14ac:dyDescent="0.55000000000000004">
      <c r="A4" s="3"/>
      <c r="B4" s="13" t="s">
        <v>803</v>
      </c>
      <c r="C4" s="38">
        <f>data_ACS!C188</f>
        <v>61.295040157000003</v>
      </c>
      <c r="D4" s="14">
        <f>data_ACS!D188</f>
        <v>72.781175852000004</v>
      </c>
      <c r="E4" s="14">
        <f>data_ACS!E188</f>
        <v>67.765943163000003</v>
      </c>
      <c r="F4" s="14">
        <f>data_ACS!F188</f>
        <v>66.060366411000004</v>
      </c>
      <c r="G4" s="14">
        <f>data_ACS!G188</f>
        <v>62.364263602999998</v>
      </c>
      <c r="H4" s="14">
        <f>data_ACS!H188</f>
        <v>52.850020641</v>
      </c>
      <c r="I4" s="14">
        <f>data_ACS!I188</f>
        <v>71.785609284000003</v>
      </c>
      <c r="J4" s="14">
        <f>data_ACS!J188</f>
        <v>45.413566484</v>
      </c>
      <c r="K4" s="14">
        <f>data_ACS!K188</f>
        <v>43.768049873000002</v>
      </c>
    </row>
    <row r="5" spans="1:11" ht="16.5" customHeight="1" x14ac:dyDescent="0.55000000000000004">
      <c r="A5" s="3"/>
      <c r="B5" s="12" t="s">
        <v>492</v>
      </c>
      <c r="C5" s="39">
        <f>data_ACS!C189</f>
        <v>0.54468501049999996</v>
      </c>
      <c r="D5" s="15">
        <f>data_ACS!D189</f>
        <v>1.5945865675999999</v>
      </c>
      <c r="E5" s="15">
        <f>data_ACS!E189</f>
        <v>1.4124221177</v>
      </c>
      <c r="F5" s="15">
        <f>data_ACS!F189</f>
        <v>1.5897886871</v>
      </c>
      <c r="G5" s="15">
        <f>data_ACS!G189</f>
        <v>1.4324258347000001</v>
      </c>
      <c r="H5" s="15">
        <f>data_ACS!H189</f>
        <v>1.4223653913000001</v>
      </c>
      <c r="I5" s="15">
        <f>data_ACS!I189</f>
        <v>1.5373707002000001</v>
      </c>
      <c r="J5" s="15">
        <f>data_ACS!J189</f>
        <v>1.6512996351</v>
      </c>
      <c r="K5" s="15">
        <f>data_ACS!K189</f>
        <v>1.4591228231</v>
      </c>
    </row>
    <row r="6" spans="1:11" ht="16.5" x14ac:dyDescent="0.5">
      <c r="A6" s="10"/>
      <c r="B6" s="13" t="s">
        <v>491</v>
      </c>
      <c r="C6" s="38">
        <f>data_ACS!C190</f>
        <v>75.475726352999999</v>
      </c>
      <c r="D6" s="14">
        <f>data_ACS!D190</f>
        <v>86.111812212000004</v>
      </c>
      <c r="E6" s="14">
        <f>data_ACS!E190</f>
        <v>71.302986885999999</v>
      </c>
      <c r="F6" s="14">
        <f>data_ACS!F190</f>
        <v>67.012062108999999</v>
      </c>
      <c r="G6" s="14">
        <f>data_ACS!G190</f>
        <v>77.655763230999995</v>
      </c>
      <c r="H6" s="14">
        <f>data_ACS!H190</f>
        <v>70.525945050000004</v>
      </c>
      <c r="I6" s="14">
        <f>data_ACS!I190</f>
        <v>85.027877996000001</v>
      </c>
      <c r="J6" s="14">
        <f>data_ACS!J190</f>
        <v>66.300415444999999</v>
      </c>
      <c r="K6" s="14">
        <f>data_ACS!K190</f>
        <v>68.889103415999998</v>
      </c>
    </row>
    <row r="7" spans="1:11" ht="16.5" x14ac:dyDescent="0.5">
      <c r="A7" s="10"/>
      <c r="B7" s="12" t="s">
        <v>492</v>
      </c>
      <c r="C7" s="39">
        <f>data_ACS!C191</f>
        <v>0.56823248410000005</v>
      </c>
      <c r="D7" s="15">
        <f>data_ACS!D191</f>
        <v>1.2064254517999999</v>
      </c>
      <c r="E7" s="15">
        <f>data_ACS!E191</f>
        <v>0.89971378550000003</v>
      </c>
      <c r="F7" s="15">
        <f>data_ACS!F191</f>
        <v>1.3985120355</v>
      </c>
      <c r="G7" s="15">
        <f>data_ACS!G191</f>
        <v>1.4518800778000001</v>
      </c>
      <c r="H7" s="15">
        <f>data_ACS!H191</f>
        <v>1.0272281593999999</v>
      </c>
      <c r="I7" s="15">
        <f>data_ACS!I191</f>
        <v>1.3855980488999999</v>
      </c>
      <c r="J7" s="15">
        <f>data_ACS!J191</f>
        <v>14.510015493999999</v>
      </c>
      <c r="K7" s="15">
        <f>data_ACS!K191</f>
        <v>9.9207338226000008</v>
      </c>
    </row>
    <row r="8" spans="1:11" ht="16.5" x14ac:dyDescent="0.5">
      <c r="A8" s="10"/>
      <c r="B8" s="13" t="s">
        <v>494</v>
      </c>
      <c r="C8" s="38">
        <f>data_ACS!C192</f>
        <v>47.148442713999998</v>
      </c>
      <c r="D8" s="14">
        <f>data_ACS!D192</f>
        <v>49.109884489000002</v>
      </c>
      <c r="E8" s="14">
        <f>data_ACS!E192</f>
        <v>45.932554246999999</v>
      </c>
      <c r="F8" s="14">
        <f>data_ACS!F192</f>
        <v>53.505346920999997</v>
      </c>
      <c r="G8" s="14">
        <f>data_ACS!G192</f>
        <v>54.474942597000002</v>
      </c>
      <c r="H8" s="14">
        <f>data_ACS!H192</f>
        <v>46.753130873000003</v>
      </c>
      <c r="I8" s="14">
        <f>data_ACS!I192</f>
        <v>49.618599783999997</v>
      </c>
      <c r="J8" s="14">
        <f>data_ACS!J192</f>
        <v>44.540699703000001</v>
      </c>
      <c r="K8" s="14">
        <f>data_ACS!K192</f>
        <v>42.224394396000001</v>
      </c>
    </row>
    <row r="9" spans="1:11" ht="16.5" x14ac:dyDescent="0.5">
      <c r="A9" s="10"/>
      <c r="B9" s="12" t="s">
        <v>492</v>
      </c>
      <c r="C9" s="39">
        <f>data_ACS!C193</f>
        <v>0.63254937870000005</v>
      </c>
      <c r="D9" s="15">
        <f>data_ACS!D193</f>
        <v>2.1501879845</v>
      </c>
      <c r="E9" s="15">
        <f>data_ACS!E193</f>
        <v>3.8000898347000001</v>
      </c>
      <c r="F9" s="15">
        <f>data_ACS!F193</f>
        <v>5.9657696746999997</v>
      </c>
      <c r="G9" s="15">
        <f>data_ACS!G193</f>
        <v>1.642941169</v>
      </c>
      <c r="H9" s="15">
        <f>data_ACS!H193</f>
        <v>1.2163349251</v>
      </c>
      <c r="I9" s="15">
        <f>data_ACS!I193</f>
        <v>2.2571884162</v>
      </c>
      <c r="J9" s="15">
        <f>data_ACS!J193</f>
        <v>1.4361301077999999</v>
      </c>
      <c r="K9" s="15">
        <f>data_ACS!K193</f>
        <v>1.2803541723</v>
      </c>
    </row>
    <row r="10" spans="1:11" ht="16.5" x14ac:dyDescent="0.5">
      <c r="A10" s="10"/>
      <c r="B10" s="13" t="s">
        <v>493</v>
      </c>
      <c r="C10" s="38">
        <f>data_ACS!C194</f>
        <v>70.127330142000005</v>
      </c>
      <c r="D10" s="14">
        <f>data_ACS!D194</f>
        <v>75.074311116000004</v>
      </c>
      <c r="E10" s="14">
        <f>data_ACS!E194</f>
        <v>68.704429895999994</v>
      </c>
      <c r="F10" s="14">
        <f>data_ACS!F194</f>
        <v>67.357029780000005</v>
      </c>
      <c r="G10" s="14">
        <f>data_ACS!G194</f>
        <v>69.161945212000006</v>
      </c>
      <c r="H10" s="14">
        <f>data_ACS!H194</f>
        <v>68.877837944999996</v>
      </c>
      <c r="I10" s="14">
        <f>data_ACS!I194</f>
        <v>74.260813744000004</v>
      </c>
      <c r="J10" s="14">
        <f>data_ACS!J194</f>
        <v>51.185322890999998</v>
      </c>
      <c r="K10" s="14">
        <f>data_ACS!K194</f>
        <v>59.245356893999997</v>
      </c>
    </row>
    <row r="11" spans="1:11" ht="16.5" x14ac:dyDescent="0.5">
      <c r="A11" s="10"/>
      <c r="B11" s="12" t="s">
        <v>492</v>
      </c>
      <c r="C11" s="39">
        <f>data_ACS!C195</f>
        <v>0.66154010910000005</v>
      </c>
      <c r="D11" s="15">
        <f>data_ACS!D195</f>
        <v>9.6415099473999994</v>
      </c>
      <c r="E11" s="15">
        <f>data_ACS!E195</f>
        <v>2.1981192388999999</v>
      </c>
      <c r="F11" s="15">
        <f>data_ACS!F195</f>
        <v>2.6217273545999999</v>
      </c>
      <c r="G11" s="15">
        <f>data_ACS!G195</f>
        <v>9.3628557840000006</v>
      </c>
      <c r="H11" s="15">
        <f>data_ACS!H195</f>
        <v>4.8918120465000001</v>
      </c>
      <c r="I11" s="15">
        <f>data_ACS!I195</f>
        <v>4.2438752992</v>
      </c>
      <c r="J11" s="15">
        <f>data_ACS!J195</f>
        <v>8.1109004590999998</v>
      </c>
      <c r="K11" s="15">
        <f>data_ACS!K195</f>
        <v>20.764448397999999</v>
      </c>
    </row>
    <row r="12" spans="1:11" ht="16.5" x14ac:dyDescent="0.5">
      <c r="A12" s="10"/>
      <c r="B12" s="13" t="s">
        <v>804</v>
      </c>
      <c r="C12" s="38">
        <f>data_ACS!C196</f>
        <v>68.847137892999996</v>
      </c>
      <c r="D12" s="14">
        <f>data_ACS!D196</f>
        <v>75.837390424000006</v>
      </c>
      <c r="E12" s="14">
        <f>data_ACS!E196</f>
        <v>66.158518473000001</v>
      </c>
      <c r="F12" s="14">
        <f>data_ACS!F196</f>
        <v>65.025372184999995</v>
      </c>
      <c r="G12" s="14">
        <f>data_ACS!G196</f>
        <v>69.674271879000003</v>
      </c>
      <c r="H12" s="14">
        <f>data_ACS!H196</f>
        <v>62.908503375999999</v>
      </c>
      <c r="I12" s="14">
        <f>data_ACS!I196</f>
        <v>77.617789771999995</v>
      </c>
      <c r="J12" s="14">
        <f>data_ACS!J196</f>
        <v>52.932718581000003</v>
      </c>
      <c r="K12" s="14">
        <f>data_ACS!K196</f>
        <v>62.691786028999999</v>
      </c>
    </row>
    <row r="13" spans="1:11" ht="16.5" x14ac:dyDescent="0.5">
      <c r="A13" s="10"/>
      <c r="B13" s="12" t="s">
        <v>492</v>
      </c>
      <c r="C13" s="39">
        <f>data_ACS!C197</f>
        <v>1.5845061444999999</v>
      </c>
      <c r="D13" s="15">
        <f>data_ACS!D197</f>
        <v>11.596227327999999</v>
      </c>
      <c r="E13" s="15">
        <f>data_ACS!E197</f>
        <v>3.8437909920000002</v>
      </c>
      <c r="F13" s="15">
        <f>data_ACS!F197</f>
        <v>4.5762460219000003</v>
      </c>
      <c r="G13" s="15">
        <f>data_ACS!G197</f>
        <v>11.034415654</v>
      </c>
      <c r="H13" s="15">
        <f>data_ACS!H197</f>
        <v>6.8792912957999999</v>
      </c>
      <c r="I13" s="15">
        <f>data_ACS!I197</f>
        <v>4.8591856655000001</v>
      </c>
      <c r="J13" s="15">
        <f>data_ACS!J197</f>
        <v>18.582287321999999</v>
      </c>
      <c r="K13" s="15">
        <f>data_ACS!K197</f>
        <v>28.323854678</v>
      </c>
    </row>
    <row r="14" spans="1:11" ht="16.5" x14ac:dyDescent="0.5">
      <c r="A14" s="10"/>
      <c r="B14" s="13"/>
      <c r="C14" s="40"/>
      <c r="D14" s="16"/>
      <c r="E14" s="16"/>
      <c r="F14" s="16"/>
      <c r="G14" s="16"/>
      <c r="H14" s="16"/>
      <c r="I14" s="16"/>
      <c r="J14" s="16"/>
      <c r="K14" s="16"/>
    </row>
    <row r="15" spans="1:11" ht="16.5" x14ac:dyDescent="0.5">
      <c r="A15" s="10" t="s">
        <v>814</v>
      </c>
      <c r="C15" s="40"/>
      <c r="D15" s="16"/>
      <c r="E15" s="16"/>
      <c r="F15" s="16"/>
      <c r="G15" s="16"/>
      <c r="H15" s="16"/>
      <c r="I15" s="16"/>
      <c r="J15" s="16"/>
      <c r="K15" s="16"/>
    </row>
    <row r="16" spans="1:11" ht="16.5" x14ac:dyDescent="0.5">
      <c r="A16" s="10"/>
      <c r="B16" t="s">
        <v>498</v>
      </c>
      <c r="C16" s="41">
        <f>ROUND(data_ACS!C199,-1)</f>
        <v>2630</v>
      </c>
      <c r="D16" s="17">
        <f>ROUND(data_ACS!D199,-1)</f>
        <v>50</v>
      </c>
      <c r="E16" s="17">
        <f>ROUND(data_ACS!E199,-1)</f>
        <v>470</v>
      </c>
      <c r="F16" s="17">
        <f>ROUND(data_ACS!F199,-1)</f>
        <v>520</v>
      </c>
      <c r="G16" s="17">
        <f>ROUND(data_ACS!G199,-1)</f>
        <v>750</v>
      </c>
      <c r="H16" s="17">
        <f>ROUND(data_ACS!H199,-1)</f>
        <v>310</v>
      </c>
      <c r="I16" s="17">
        <f>ROUND(data_ACS!I199,-1)</f>
        <v>50</v>
      </c>
      <c r="J16" s="17">
        <f>ROUND(data_ACS!J199,-1)</f>
        <v>370</v>
      </c>
      <c r="K16" s="17">
        <f>ROUND(data_ACS!K199,-1)</f>
        <v>120</v>
      </c>
    </row>
    <row r="17" spans="1:11" ht="16.5" x14ac:dyDescent="0.5">
      <c r="A17" s="10"/>
      <c r="B17" t="s">
        <v>499</v>
      </c>
      <c r="C17" s="41">
        <f>ROUND(data_ACS!C198,-1)</f>
        <v>72160</v>
      </c>
      <c r="D17" s="17">
        <f>ROUND(data_ACS!D198,-1)</f>
        <v>5920</v>
      </c>
      <c r="E17" s="17">
        <f>ROUND(data_ACS!E198,-1)</f>
        <v>2040</v>
      </c>
      <c r="F17" s="17">
        <f>ROUND(data_ACS!F198,-1)</f>
        <v>980</v>
      </c>
      <c r="G17" s="17">
        <f>ROUND(data_ACS!G198,-1)</f>
        <v>8500</v>
      </c>
      <c r="H17" s="17">
        <f>ROUND(data_ACS!H198,-1)</f>
        <v>14000</v>
      </c>
      <c r="I17" s="17">
        <f>ROUND(data_ACS!I198,-1)</f>
        <v>6470</v>
      </c>
      <c r="J17" s="17">
        <f>ROUND(data_ACS!J198,-1)</f>
        <v>16320</v>
      </c>
      <c r="K17" s="17">
        <f>ROUND(data_ACS!K198,-1)</f>
        <v>17930</v>
      </c>
    </row>
    <row r="18" spans="1:11" ht="16.5" x14ac:dyDescent="0.5">
      <c r="A18" s="10"/>
      <c r="B18" t="s">
        <v>495</v>
      </c>
      <c r="C18" s="41">
        <f>ROUND(data_ACS!C200,-1)</f>
        <v>3470</v>
      </c>
      <c r="D18" s="76" t="str">
        <f>data_ACS!D200</f>
        <v>N/A</v>
      </c>
      <c r="E18" s="17">
        <f>ROUND(data_ACS!E200,-1)</f>
        <v>1050</v>
      </c>
      <c r="F18" s="17">
        <f>ROUND(data_ACS!F200,-1)</f>
        <v>820</v>
      </c>
      <c r="G18" s="17">
        <f>ROUND(data_ACS!G200,-1)</f>
        <v>550</v>
      </c>
      <c r="H18" s="17">
        <f>ROUND(data_ACS!H200,-1)</f>
        <v>680</v>
      </c>
      <c r="I18" s="76" t="str">
        <f>data_ACS!I200</f>
        <v>N/A</v>
      </c>
      <c r="J18" s="17">
        <f>ROUND(data_ACS!J200,-1)</f>
        <v>390</v>
      </c>
      <c r="K18" s="17">
        <f>ROUND(data_ACS!K200,-1)</f>
        <v>140</v>
      </c>
    </row>
    <row r="19" spans="1:11" ht="15" customHeight="1" x14ac:dyDescent="0.5">
      <c r="A19" s="10"/>
      <c r="C19" s="40"/>
      <c r="D19" s="16"/>
      <c r="E19" s="16"/>
      <c r="F19" s="16"/>
      <c r="G19" s="16"/>
      <c r="H19" s="16"/>
      <c r="I19" s="16"/>
      <c r="J19" s="16"/>
      <c r="K19" s="16"/>
    </row>
    <row r="20" spans="1:11" ht="18.75" customHeight="1" x14ac:dyDescent="0.5">
      <c r="A20" s="10"/>
      <c r="B20" s="120" t="s">
        <v>1111</v>
      </c>
      <c r="C20" s="40"/>
      <c r="D20" s="16"/>
      <c r="E20" s="16"/>
      <c r="F20" s="16"/>
      <c r="G20" s="16"/>
      <c r="H20" s="16"/>
      <c r="I20" s="16"/>
      <c r="J20" s="16"/>
      <c r="K20" s="16"/>
    </row>
    <row r="21" spans="1:11" ht="11.25" customHeight="1" x14ac:dyDescent="0.5">
      <c r="A21" s="10"/>
      <c r="C21" s="40"/>
      <c r="D21" s="16"/>
      <c r="E21" s="16"/>
      <c r="F21" s="16"/>
      <c r="G21" s="16"/>
      <c r="H21" s="16"/>
      <c r="I21" s="16"/>
      <c r="J21" s="16"/>
      <c r="K21" s="16"/>
    </row>
    <row r="22" spans="1:11" ht="16.5" x14ac:dyDescent="0.5">
      <c r="A22" s="10" t="s">
        <v>806</v>
      </c>
      <c r="C22" s="40"/>
      <c r="D22" s="16"/>
      <c r="E22" s="16"/>
      <c r="F22" s="16"/>
      <c r="G22" s="16"/>
      <c r="H22" s="16"/>
      <c r="I22" s="16"/>
      <c r="J22" s="16"/>
      <c r="K22" s="16"/>
    </row>
    <row r="23" spans="1:11" ht="16.5" customHeight="1" x14ac:dyDescent="0.55000000000000004">
      <c r="A23" s="3"/>
      <c r="B23" s="13" t="s">
        <v>803</v>
      </c>
      <c r="C23" s="38">
        <f>data_ACS!C201</f>
        <v>67.448306411000004</v>
      </c>
      <c r="D23" s="14">
        <f>data_ACS!D201</f>
        <v>77.082513496000004</v>
      </c>
      <c r="E23" s="14">
        <f>data_ACS!E201</f>
        <v>71.545780133999997</v>
      </c>
      <c r="F23" s="14">
        <f>data_ACS!F201</f>
        <v>73.944821235999996</v>
      </c>
      <c r="G23" s="14">
        <f>data_ACS!G201</f>
        <v>71.177483851000005</v>
      </c>
      <c r="H23" s="14">
        <f>data_ACS!H201</f>
        <v>60.746360123000002</v>
      </c>
      <c r="I23" s="14">
        <f>data_ACS!I201</f>
        <v>77.89825621</v>
      </c>
      <c r="J23" s="14">
        <f>data_ACS!J201</f>
        <v>51.553351849999999</v>
      </c>
      <c r="K23" s="14">
        <f>data_ACS!K201</f>
        <v>47.241065653</v>
      </c>
    </row>
    <row r="24" spans="1:11" ht="16.5" customHeight="1" x14ac:dyDescent="0.55000000000000004">
      <c r="A24" s="3"/>
      <c r="B24" s="12" t="s">
        <v>492</v>
      </c>
      <c r="C24" s="39">
        <f>data_ACS!C202</f>
        <v>0.48033258020000003</v>
      </c>
      <c r="D24" s="15">
        <f>data_ACS!D202</f>
        <v>1.1743295594000001</v>
      </c>
      <c r="E24" s="15">
        <f>data_ACS!E202</f>
        <v>0.82431319150000004</v>
      </c>
      <c r="F24" s="15">
        <f>data_ACS!F202</f>
        <v>1.2045225345999999</v>
      </c>
      <c r="G24" s="15">
        <f>data_ACS!G202</f>
        <v>1.4112846667000001</v>
      </c>
      <c r="H24" s="15">
        <f>data_ACS!H202</f>
        <v>1.3811953207000001</v>
      </c>
      <c r="I24" s="15">
        <f>data_ACS!I202</f>
        <v>1.2027228406999999</v>
      </c>
      <c r="J24" s="15">
        <f>data_ACS!J202</f>
        <v>1.7405918723</v>
      </c>
      <c r="K24" s="15">
        <f>data_ACS!K202</f>
        <v>1.5339472441999999</v>
      </c>
    </row>
    <row r="25" spans="1:11" ht="16.5" x14ac:dyDescent="0.5">
      <c r="A25" s="10"/>
      <c r="B25" s="13" t="s">
        <v>491</v>
      </c>
      <c r="C25" s="38">
        <f>data_ACS!C203</f>
        <v>80.843877214000003</v>
      </c>
      <c r="D25" s="14">
        <f>data_ACS!D203</f>
        <v>88.355433966000007</v>
      </c>
      <c r="E25" s="14">
        <f>data_ACS!E203</f>
        <v>74.972874955999998</v>
      </c>
      <c r="F25" s="14">
        <f>data_ACS!F203</f>
        <v>75.862023969000006</v>
      </c>
      <c r="G25" s="14">
        <f>data_ACS!G203</f>
        <v>85.581318429999996</v>
      </c>
      <c r="H25" s="14">
        <f>data_ACS!H203</f>
        <v>74.143455884000005</v>
      </c>
      <c r="I25" s="14">
        <f>data_ACS!I203</f>
        <v>88.889105560999994</v>
      </c>
      <c r="J25" s="14">
        <f>data_ACS!J203</f>
        <v>73.828898789999997</v>
      </c>
      <c r="K25" s="14">
        <f>data_ACS!K203</f>
        <v>72.750741403999996</v>
      </c>
    </row>
    <row r="26" spans="1:11" ht="16.5" x14ac:dyDescent="0.5">
      <c r="A26" s="10"/>
      <c r="B26" s="12" t="s">
        <v>492</v>
      </c>
      <c r="C26" s="39">
        <f>data_ACS!C204</f>
        <v>6.1713135677000004</v>
      </c>
      <c r="D26" s="15">
        <f>data_ACS!D204</f>
        <v>16.068607731</v>
      </c>
      <c r="E26" s="15">
        <f>data_ACS!E204</f>
        <v>13.682388605</v>
      </c>
      <c r="F26" s="15">
        <f>data_ACS!F204</f>
        <v>13.681094835</v>
      </c>
      <c r="G26" s="15">
        <f>data_ACS!G204</f>
        <v>17.328056648</v>
      </c>
      <c r="H26" s="15">
        <f>data_ACS!H204</f>
        <v>12.769862185999999</v>
      </c>
      <c r="I26" s="15">
        <f>data_ACS!I204</f>
        <v>12.543720994999999</v>
      </c>
      <c r="J26" s="15">
        <f>data_ACS!J204</f>
        <v>13.203611308999999</v>
      </c>
      <c r="K26" s="15">
        <f>data_ACS!K204</f>
        <v>35.717157053999998</v>
      </c>
    </row>
    <row r="27" spans="1:11" ht="16.5" x14ac:dyDescent="0.5">
      <c r="A27" s="10"/>
      <c r="B27" s="13" t="s">
        <v>494</v>
      </c>
      <c r="C27" s="38">
        <f>data_ACS!C205</f>
        <v>53.876198647000002</v>
      </c>
      <c r="D27" s="14">
        <f>data_ACS!D205</f>
        <v>54.678288147000004</v>
      </c>
      <c r="E27" s="14">
        <f>data_ACS!E205</f>
        <v>53.584337032000001</v>
      </c>
      <c r="F27" s="14">
        <f>data_ACS!F205</f>
        <v>62.891850986000001</v>
      </c>
      <c r="G27" s="14">
        <f>data_ACS!G205</f>
        <v>65.164280993999995</v>
      </c>
      <c r="H27" s="14">
        <f>data_ACS!H205</f>
        <v>55.691416871000001</v>
      </c>
      <c r="I27" s="14">
        <f>data_ACS!I205</f>
        <v>57.262679425999998</v>
      </c>
      <c r="J27" s="14">
        <f>data_ACS!J205</f>
        <v>50.603479045999997</v>
      </c>
      <c r="K27" s="14">
        <f>data_ACS!K205</f>
        <v>45.642171896999997</v>
      </c>
    </row>
    <row r="28" spans="1:11" ht="16.5" x14ac:dyDescent="0.5">
      <c r="A28" s="10"/>
      <c r="B28" s="12" t="s">
        <v>492</v>
      </c>
      <c r="C28" s="39">
        <f>data_ACS!C206</f>
        <v>3.4299657158999999</v>
      </c>
      <c r="D28" s="15">
        <f>data_ACS!D206</f>
        <v>10.449100137</v>
      </c>
      <c r="E28" s="15">
        <f>data_ACS!E206</f>
        <v>10.129914158</v>
      </c>
      <c r="F28" s="15">
        <f>data_ACS!F206</f>
        <v>9.9994547173000008</v>
      </c>
      <c r="G28" s="15">
        <f>data_ACS!G206</f>
        <v>10.675327992</v>
      </c>
      <c r="H28" s="15">
        <f>data_ACS!H206</f>
        <v>8.3419174593999994</v>
      </c>
      <c r="I28" s="15">
        <f>data_ACS!I206</f>
        <v>8.5870016089999996</v>
      </c>
      <c r="J28" s="15">
        <f>data_ACS!J206</f>
        <v>7.8338977513000003</v>
      </c>
      <c r="K28" s="15">
        <f>data_ACS!K206</f>
        <v>6.9255864244999996</v>
      </c>
    </row>
    <row r="29" spans="1:11" ht="16.5" x14ac:dyDescent="0.5">
      <c r="A29" s="10"/>
      <c r="B29" s="13" t="s">
        <v>493</v>
      </c>
      <c r="C29" s="38">
        <f>data_ACS!C207</f>
        <v>73.199224114000003</v>
      </c>
      <c r="D29" s="14">
        <f>data_ACS!D207</f>
        <v>78.941481015999997</v>
      </c>
      <c r="E29" s="14">
        <f>data_ACS!E207</f>
        <v>70.700475686000004</v>
      </c>
      <c r="F29" s="14">
        <f>data_ACS!F207</f>
        <v>72.434338287000003</v>
      </c>
      <c r="G29" s="14">
        <f>data_ACS!G207</f>
        <v>71.003682115000004</v>
      </c>
      <c r="H29" s="14">
        <f>data_ACS!H207</f>
        <v>70.509939504000002</v>
      </c>
      <c r="I29" s="14">
        <f>data_ACS!I207</f>
        <v>76.595719445</v>
      </c>
      <c r="J29" s="14">
        <f>data_ACS!J207</f>
        <v>58.478207845</v>
      </c>
      <c r="K29" s="14">
        <f>data_ACS!K207</f>
        <v>62.678523263000002</v>
      </c>
    </row>
    <row r="30" spans="1:11" ht="16.5" x14ac:dyDescent="0.5">
      <c r="A30" s="10"/>
      <c r="B30" s="12" t="s">
        <v>492</v>
      </c>
      <c r="C30" s="39">
        <f>data_ACS!C208</f>
        <v>5.7960401269000004</v>
      </c>
      <c r="D30" s="15">
        <f>data_ACS!D208</f>
        <v>14.610126799</v>
      </c>
      <c r="E30" s="15">
        <f>data_ACS!E208</f>
        <v>14.984546204999999</v>
      </c>
      <c r="F30" s="15">
        <f>data_ACS!F208</f>
        <v>10.848332565</v>
      </c>
      <c r="G30" s="15">
        <f>data_ACS!G208</f>
        <v>13.059848994999999</v>
      </c>
      <c r="H30" s="15">
        <f>data_ACS!H208</f>
        <v>11.559206755</v>
      </c>
      <c r="I30" s="15">
        <f>data_ACS!I208</f>
        <v>8.7766384653999996</v>
      </c>
      <c r="J30" s="15">
        <f>data_ACS!J208</f>
        <v>19.325630441000001</v>
      </c>
      <c r="K30" s="15">
        <f>data_ACS!K208</f>
        <v>15.551629610000001</v>
      </c>
    </row>
    <row r="31" spans="1:11" ht="16.5" x14ac:dyDescent="0.5">
      <c r="A31" s="10"/>
      <c r="B31" s="13" t="s">
        <v>804</v>
      </c>
      <c r="C31" s="38">
        <f>data_ACS!C209</f>
        <v>71.844482049000007</v>
      </c>
      <c r="D31" s="14">
        <f>data_ACS!D209</f>
        <v>80.055481345000004</v>
      </c>
      <c r="E31" s="14">
        <f>data_ACS!E209</f>
        <v>67.435922098000006</v>
      </c>
      <c r="F31" s="14">
        <f>data_ACS!F209</f>
        <v>67.646824479000003</v>
      </c>
      <c r="G31" s="14">
        <f>data_ACS!G209</f>
        <v>72.005388386999996</v>
      </c>
      <c r="H31" s="14">
        <f>data_ACS!H209</f>
        <v>65.678729438999994</v>
      </c>
      <c r="I31" s="14">
        <f>data_ACS!I209</f>
        <v>83.164289095000001</v>
      </c>
      <c r="J31" s="14">
        <f>data_ACS!J209</f>
        <v>58.729664098000001</v>
      </c>
      <c r="K31" s="14">
        <f>data_ACS!K209</f>
        <v>64.233054193000001</v>
      </c>
    </row>
    <row r="32" spans="1:11" ht="16.5" x14ac:dyDescent="0.5">
      <c r="A32" s="10"/>
      <c r="B32" s="12" t="s">
        <v>492</v>
      </c>
      <c r="C32" s="39">
        <f>data_ACS!C210</f>
        <v>2.8241224732000001</v>
      </c>
      <c r="D32" s="15">
        <f>data_ACS!D210</f>
        <v>6.9128583850999998</v>
      </c>
      <c r="E32" s="15">
        <f>data_ACS!E210</f>
        <v>7.7836429318000002</v>
      </c>
      <c r="F32" s="15">
        <f>data_ACS!F210</f>
        <v>7.1018291580000001</v>
      </c>
      <c r="G32" s="15">
        <f>data_ACS!G210</f>
        <v>7.1875566049000001</v>
      </c>
      <c r="H32" s="15">
        <f>data_ACS!H210</f>
        <v>4.9052373712000001</v>
      </c>
      <c r="I32" s="15">
        <f>data_ACS!I210</f>
        <v>6.5381215287999996</v>
      </c>
      <c r="J32" s="15">
        <f>data_ACS!J210</f>
        <v>17.245605226999999</v>
      </c>
      <c r="K32" s="15">
        <f>data_ACS!K210</f>
        <v>21.877520729</v>
      </c>
    </row>
    <row r="33" spans="1:11" ht="16.5" x14ac:dyDescent="0.5">
      <c r="A33" s="10"/>
      <c r="B33" s="12"/>
      <c r="C33" s="39"/>
      <c r="D33" s="15"/>
      <c r="E33" s="15"/>
      <c r="F33" s="15"/>
      <c r="G33" s="15"/>
      <c r="H33" s="15"/>
      <c r="I33" s="15"/>
      <c r="J33" s="15"/>
      <c r="K33" s="15"/>
    </row>
    <row r="34" spans="1:11" ht="14.25" customHeight="1" x14ac:dyDescent="0.5">
      <c r="A34" s="10"/>
      <c r="C34" s="40"/>
      <c r="D34" s="16"/>
      <c r="E34" s="16"/>
      <c r="F34" s="16"/>
      <c r="G34" s="16"/>
      <c r="H34" s="16"/>
      <c r="I34" s="16"/>
      <c r="J34" s="16"/>
      <c r="K34" s="16"/>
    </row>
    <row r="35" spans="1:11" ht="16.5" x14ac:dyDescent="0.5">
      <c r="A35" s="10" t="s">
        <v>813</v>
      </c>
      <c r="C35" s="40"/>
      <c r="D35" s="16"/>
      <c r="E35" s="16"/>
      <c r="F35" s="16"/>
      <c r="G35" s="16"/>
      <c r="H35" s="16"/>
      <c r="I35" s="16"/>
      <c r="J35" s="16"/>
      <c r="K35" s="16"/>
    </row>
    <row r="36" spans="1:11" ht="16.5" x14ac:dyDescent="0.5">
      <c r="A36" s="10"/>
      <c r="B36" t="s">
        <v>498</v>
      </c>
      <c r="C36" s="41" t="str">
        <f>data_ACS!C212</f>
        <v>N</v>
      </c>
      <c r="D36" s="17">
        <f>ROUND(data_ACS!D212,-1)</f>
        <v>230</v>
      </c>
      <c r="E36" s="17" t="str">
        <f>data_ACS!E212</f>
        <v>N</v>
      </c>
      <c r="F36" s="17" t="str">
        <f>data_ACS!F212</f>
        <v>N</v>
      </c>
      <c r="G36" s="17" t="str">
        <f>data_ACS!G212</f>
        <v>N</v>
      </c>
      <c r="H36" s="17" t="str">
        <f>data_ACS!H212</f>
        <v>N</v>
      </c>
      <c r="I36" s="17" t="str">
        <f>data_ACS!I212</f>
        <v>N</v>
      </c>
      <c r="J36" s="17" t="str">
        <f>data_ACS!J212</f>
        <v>N</v>
      </c>
      <c r="K36" s="17" t="str">
        <f>data_ACS!K212</f>
        <v>N</v>
      </c>
    </row>
    <row r="37" spans="1:11" ht="16.5" x14ac:dyDescent="0.5">
      <c r="A37" s="10"/>
      <c r="B37" t="s">
        <v>499</v>
      </c>
      <c r="C37" s="41">
        <f>ROUND(data_ACS!C211,-1)</f>
        <v>56890</v>
      </c>
      <c r="D37" s="17">
        <f>ROUND(data_ACS!D211,-1)</f>
        <v>4980</v>
      </c>
      <c r="E37" s="17">
        <f>ROUND(data_ACS!E211,-1)</f>
        <v>1510</v>
      </c>
      <c r="F37" s="17">
        <f>ROUND(data_ACS!F211,-1)</f>
        <v>640</v>
      </c>
      <c r="G37" s="17" t="str">
        <f>data_ACS!G211</f>
        <v>N</v>
      </c>
      <c r="H37" s="17">
        <f>ROUND(data_ACS!H211,-1)</f>
        <v>9810</v>
      </c>
      <c r="I37" s="17">
        <f>ROUND(data_ACS!I211,-1)</f>
        <v>4770</v>
      </c>
      <c r="J37" s="17">
        <f>ROUND(data_ACS!J211,-1)</f>
        <v>13320</v>
      </c>
      <c r="K37" s="17">
        <f>ROUND(data_ACS!K211,-1)</f>
        <v>16940</v>
      </c>
    </row>
    <row r="38" spans="1:11" ht="16.5" x14ac:dyDescent="0.5">
      <c r="A38" s="10"/>
      <c r="B38" t="s">
        <v>495</v>
      </c>
      <c r="C38" s="41">
        <f>ROUND(data_ACS!C213,-1)</f>
        <v>4410</v>
      </c>
      <c r="D38" s="17" t="str">
        <f>data_ACS!D213</f>
        <v>N</v>
      </c>
      <c r="E38" s="17" t="str">
        <f>data_ACS!E213</f>
        <v>N</v>
      </c>
      <c r="F38" s="17" t="str">
        <f>data_ACS!F213</f>
        <v>N</v>
      </c>
      <c r="G38" s="17" t="str">
        <f>data_ACS!G213</f>
        <v>N</v>
      </c>
      <c r="H38" s="17">
        <f>ROUND(data_ACS!H213,-1)</f>
        <v>770</v>
      </c>
      <c r="I38" s="17" t="str">
        <f>data_ACS!I213</f>
        <v>N</v>
      </c>
      <c r="J38" s="17" t="str">
        <f>data_ACS!J213</f>
        <v>N</v>
      </c>
      <c r="K38" s="17" t="str">
        <f>data_ACS!K213</f>
        <v>N</v>
      </c>
    </row>
    <row r="39" spans="1:11" ht="16.5" x14ac:dyDescent="0.5">
      <c r="A39" s="10"/>
      <c r="C39" s="41"/>
      <c r="D39" s="17"/>
      <c r="E39" s="17"/>
      <c r="F39" s="17"/>
      <c r="G39" s="17"/>
      <c r="H39" s="17"/>
      <c r="I39" s="17"/>
      <c r="J39" s="17"/>
      <c r="K39" s="17"/>
    </row>
    <row r="40" spans="1:11" ht="16.5" x14ac:dyDescent="0.5">
      <c r="A40" s="10"/>
      <c r="B40" s="120" t="s">
        <v>1112</v>
      </c>
      <c r="C40" s="41"/>
      <c r="D40" s="17"/>
      <c r="E40" s="17"/>
      <c r="F40" s="17"/>
      <c r="G40" s="17"/>
      <c r="H40" s="17"/>
      <c r="I40" s="17"/>
      <c r="J40" s="17"/>
      <c r="K40" s="17"/>
    </row>
    <row r="41" spans="1:11" ht="14.25" customHeight="1" x14ac:dyDescent="0.5">
      <c r="A41" s="10"/>
      <c r="C41" s="42"/>
      <c r="D41" s="18"/>
      <c r="E41" s="18"/>
      <c r="F41" s="18"/>
      <c r="G41" s="18"/>
      <c r="H41" s="18"/>
      <c r="I41" s="18"/>
      <c r="J41" s="18"/>
      <c r="K41" s="18"/>
    </row>
    <row r="42" spans="1:11" ht="16.5" x14ac:dyDescent="0.5">
      <c r="A42" s="10" t="s">
        <v>805</v>
      </c>
      <c r="C42" s="40"/>
      <c r="D42" s="16"/>
      <c r="E42" s="16"/>
      <c r="F42" s="16"/>
      <c r="G42" s="16"/>
      <c r="H42" s="16"/>
      <c r="I42" s="16"/>
      <c r="J42" s="16"/>
      <c r="K42" s="16"/>
    </row>
    <row r="43" spans="1:11" ht="16.5" customHeight="1" x14ac:dyDescent="0.55000000000000004">
      <c r="A43" s="3"/>
      <c r="B43" s="13" t="s">
        <v>803</v>
      </c>
      <c r="C43" s="43">
        <f>data_ACS!C214</f>
        <v>10.566128881999999</v>
      </c>
      <c r="D43" s="19">
        <f>data_ACS!D214</f>
        <v>7.0721237314999996</v>
      </c>
      <c r="E43" s="19">
        <f>data_ACS!E214</f>
        <v>4.2106821217999997</v>
      </c>
      <c r="F43" s="19">
        <f>data_ACS!F214</f>
        <v>3.9044033480000002</v>
      </c>
      <c r="G43" s="19">
        <f>data_ACS!G214</f>
        <v>10.680627797</v>
      </c>
      <c r="H43" s="19">
        <f>data_ACS!H214</f>
        <v>16.424732560999999</v>
      </c>
      <c r="I43" s="19">
        <f>data_ACS!I214</f>
        <v>7.1950359984999999</v>
      </c>
      <c r="J43" s="19">
        <f>data_ACS!J214</f>
        <v>20.036654593000002</v>
      </c>
      <c r="K43" s="19">
        <f>data_ACS!K214</f>
        <v>25.354907626999999</v>
      </c>
    </row>
    <row r="44" spans="1:11" ht="16.5" customHeight="1" x14ac:dyDescent="0.55000000000000004">
      <c r="A44" s="3"/>
      <c r="B44" s="12" t="s">
        <v>492</v>
      </c>
      <c r="C44" s="39">
        <f>data_ACS!C215</f>
        <v>0.42782471010000001</v>
      </c>
      <c r="D44" s="15">
        <f>data_ACS!D215</f>
        <v>0.97089167440000002</v>
      </c>
      <c r="E44" s="15">
        <f>data_ACS!E215</f>
        <v>0.91192380370000004</v>
      </c>
      <c r="F44" s="15">
        <f>data_ACS!F215</f>
        <v>0.83658816830000005</v>
      </c>
      <c r="G44" s="15">
        <f>data_ACS!G215</f>
        <v>1.1666277929</v>
      </c>
      <c r="H44" s="15">
        <f>data_ACS!H215</f>
        <v>1.5115202428000001</v>
      </c>
      <c r="I44" s="15">
        <f>data_ACS!I215</f>
        <v>0.88701484509999995</v>
      </c>
      <c r="J44" s="15">
        <f>data_ACS!J215</f>
        <v>1.805285778</v>
      </c>
      <c r="K44" s="15">
        <f>data_ACS!K215</f>
        <v>1.9507998486</v>
      </c>
    </row>
    <row r="45" spans="1:11" ht="16.5" x14ac:dyDescent="0.5">
      <c r="A45" s="10"/>
      <c r="B45" s="13" t="s">
        <v>491</v>
      </c>
      <c r="C45" s="43">
        <f>data_ACS!C216</f>
        <v>3.3544307815000001</v>
      </c>
      <c r="D45" s="19">
        <f>data_ACS!D216</f>
        <v>3.7660552404000001</v>
      </c>
      <c r="E45" s="19">
        <f>data_ACS!E216</f>
        <v>2.8275117351999999</v>
      </c>
      <c r="F45" s="19">
        <f>data_ACS!F216</f>
        <v>3.6179077969</v>
      </c>
      <c r="G45" s="19" t="str">
        <f>data_ACS!G216</f>
        <v>S</v>
      </c>
      <c r="H45" s="19">
        <f>data_ACS!H216</f>
        <v>3.5073998058</v>
      </c>
      <c r="I45" s="19">
        <f>data_ACS!I216</f>
        <v>3.5618033862999998</v>
      </c>
      <c r="J45" s="19" t="str">
        <f>data_ACS!J216</f>
        <v>S</v>
      </c>
      <c r="K45" s="19" t="str">
        <f>data_ACS!K216</f>
        <v>S</v>
      </c>
    </row>
    <row r="46" spans="1:11" ht="16.5" x14ac:dyDescent="0.5">
      <c r="A46" s="10"/>
      <c r="B46" s="12" t="s">
        <v>492</v>
      </c>
      <c r="C46" s="39">
        <f>data_ACS!C217</f>
        <v>0.37240599340000002</v>
      </c>
      <c r="D46" s="15">
        <f>data_ACS!D217</f>
        <v>1.0093082522000001</v>
      </c>
      <c r="E46" s="15">
        <f>data_ACS!E217</f>
        <v>0.65270418559999999</v>
      </c>
      <c r="F46" s="15">
        <f>data_ACS!F217</f>
        <v>0.74055488130000002</v>
      </c>
      <c r="G46" s="15" t="str">
        <f>data_ACS!G217</f>
        <v>S</v>
      </c>
      <c r="H46" s="15">
        <f>data_ACS!H217</f>
        <v>1.7298101481999999</v>
      </c>
      <c r="I46" s="15">
        <f>data_ACS!I217</f>
        <v>0.67035318870000005</v>
      </c>
      <c r="J46" s="15" t="str">
        <f>data_ACS!J217</f>
        <v>S</v>
      </c>
      <c r="K46" s="15" t="str">
        <f>data_ACS!K217</f>
        <v>S</v>
      </c>
    </row>
    <row r="47" spans="1:11" ht="16.5" x14ac:dyDescent="0.5">
      <c r="A47" s="10"/>
      <c r="B47" s="13" t="s">
        <v>494</v>
      </c>
      <c r="C47" s="43">
        <f>data_ACS!C218</f>
        <v>19.537447896</v>
      </c>
      <c r="D47" s="19">
        <f>data_ACS!D218</f>
        <v>16.080775599999999</v>
      </c>
      <c r="E47" s="19">
        <f>data_ACS!E218</f>
        <v>10.640629991000001</v>
      </c>
      <c r="F47" s="19" t="str">
        <f>data_ACS!F218</f>
        <v>S</v>
      </c>
      <c r="G47" s="19">
        <f>data_ACS!G218</f>
        <v>14.168287116</v>
      </c>
      <c r="H47" s="19">
        <f>data_ACS!H218</f>
        <v>21.056557641000001</v>
      </c>
      <c r="I47" s="19">
        <f>data_ACS!I218</f>
        <v>16.891305124999999</v>
      </c>
      <c r="J47" s="19">
        <f>data_ACS!J218</f>
        <v>20.823438969000001</v>
      </c>
      <c r="K47" s="19">
        <f>data_ACS!K218</f>
        <v>26.173897178000001</v>
      </c>
    </row>
    <row r="48" spans="1:11" ht="16.5" x14ac:dyDescent="0.5">
      <c r="A48" s="10"/>
      <c r="B48" s="12" t="s">
        <v>492</v>
      </c>
      <c r="C48" s="39">
        <f>data_ACS!C219</f>
        <v>0.80867140400000004</v>
      </c>
      <c r="D48" s="15">
        <f>data_ACS!D219</f>
        <v>2.6091134513999998</v>
      </c>
      <c r="E48" s="15">
        <f>data_ACS!E219</f>
        <v>5.1923762345000002</v>
      </c>
      <c r="F48" s="15" t="str">
        <f>data_ACS!F219</f>
        <v>S</v>
      </c>
      <c r="G48" s="15">
        <f>data_ACS!G219</f>
        <v>1.5597253467000001</v>
      </c>
      <c r="H48" s="15">
        <f>data_ACS!H219</f>
        <v>1.9819234857000001</v>
      </c>
      <c r="I48" s="15">
        <f>data_ACS!I219</f>
        <v>2.2042244088</v>
      </c>
      <c r="J48" s="15">
        <f>data_ACS!J219</f>
        <v>1.8680610774999999</v>
      </c>
      <c r="K48" s="15">
        <f>data_ACS!K219</f>
        <v>1.9942290034000001</v>
      </c>
    </row>
    <row r="49" spans="1:11" ht="16.5" x14ac:dyDescent="0.5">
      <c r="A49" s="10"/>
      <c r="B49" s="13" t="s">
        <v>493</v>
      </c>
      <c r="C49" s="43">
        <f>data_ACS!C220</f>
        <v>9.1983391888000003</v>
      </c>
      <c r="D49" s="19">
        <f>data_ACS!D220</f>
        <v>7.3395117290999998</v>
      </c>
      <c r="E49" s="19" t="str">
        <f>data_ACS!E220</f>
        <v>S</v>
      </c>
      <c r="F49" s="19" t="str">
        <f>data_ACS!F220</f>
        <v>S</v>
      </c>
      <c r="G49" s="19">
        <f>data_ACS!G220</f>
        <v>12.759647838999999</v>
      </c>
      <c r="H49" s="19">
        <f>data_ACS!H220</f>
        <v>11.496217518</v>
      </c>
      <c r="I49" s="19" t="str">
        <f>data_ACS!I220</f>
        <v>S</v>
      </c>
      <c r="J49" s="19" t="str">
        <f>data_ACS!J220</f>
        <v>S</v>
      </c>
      <c r="K49" s="19" t="str">
        <f>data_ACS!K220</f>
        <v>S</v>
      </c>
    </row>
    <row r="50" spans="1:11" ht="16.5" x14ac:dyDescent="0.5">
      <c r="A50" s="10"/>
      <c r="B50" s="12" t="s">
        <v>492</v>
      </c>
      <c r="C50" s="39">
        <f>data_ACS!C221</f>
        <v>1.518267228</v>
      </c>
      <c r="D50" s="15">
        <f>data_ACS!D221</f>
        <v>2.3293603231</v>
      </c>
      <c r="E50" s="15" t="str">
        <f>data_ACS!E221</f>
        <v>S</v>
      </c>
      <c r="F50" s="15" t="str">
        <f>data_ACS!F221</f>
        <v>S</v>
      </c>
      <c r="G50" s="15">
        <f>data_ACS!G221</f>
        <v>3.0582060532000002</v>
      </c>
      <c r="H50" s="15">
        <f>data_ACS!H221</f>
        <v>4.5721902626000004</v>
      </c>
      <c r="I50" s="15" t="str">
        <f>data_ACS!I221</f>
        <v>S</v>
      </c>
      <c r="J50" s="15" t="str">
        <f>data_ACS!J221</f>
        <v>S</v>
      </c>
      <c r="K50" s="15" t="str">
        <f>data_ACS!K221</f>
        <v>S</v>
      </c>
    </row>
    <row r="51" spans="1:11" ht="16.5" x14ac:dyDescent="0.5">
      <c r="A51" s="10"/>
      <c r="B51" s="13" t="s">
        <v>804</v>
      </c>
      <c r="C51" s="43">
        <f>data_ACS!C222</f>
        <v>7.1059129304999997</v>
      </c>
      <c r="D51" s="19" t="str">
        <f>data_ACS!D222</f>
        <v>S</v>
      </c>
      <c r="E51" s="19" t="str">
        <f>data_ACS!E222</f>
        <v>S</v>
      </c>
      <c r="F51" s="19" t="str">
        <f>data_ACS!F222</f>
        <v>S</v>
      </c>
      <c r="G51" s="19">
        <f>data_ACS!G222</f>
        <v>11.156237826</v>
      </c>
      <c r="H51" s="19" t="str">
        <f>data_ACS!H222</f>
        <v>S</v>
      </c>
      <c r="I51" s="19" t="str">
        <f>data_ACS!I222</f>
        <v>S</v>
      </c>
      <c r="J51" s="19" t="str">
        <f>data_ACS!J222</f>
        <v>S</v>
      </c>
      <c r="K51" s="19" t="str">
        <f>data_ACS!K222</f>
        <v>S</v>
      </c>
    </row>
    <row r="52" spans="1:11" ht="16.5" x14ac:dyDescent="0.5">
      <c r="A52" s="10"/>
      <c r="B52" s="12" t="s">
        <v>492</v>
      </c>
      <c r="C52" s="39">
        <f>data_ACS!C223</f>
        <v>2.1728911027</v>
      </c>
      <c r="D52" s="15" t="str">
        <f>data_ACS!D223</f>
        <v>S</v>
      </c>
      <c r="E52" s="15" t="str">
        <f>data_ACS!E223</f>
        <v>S</v>
      </c>
      <c r="F52" s="15" t="str">
        <f>data_ACS!F223</f>
        <v>S</v>
      </c>
      <c r="G52" s="15">
        <f>data_ACS!G223</f>
        <v>4.7008618486999998</v>
      </c>
      <c r="H52" s="15" t="str">
        <f>data_ACS!H223</f>
        <v>S</v>
      </c>
      <c r="I52" s="15" t="str">
        <f>data_ACS!I223</f>
        <v>S</v>
      </c>
      <c r="J52" s="15" t="str">
        <f>data_ACS!J223</f>
        <v>S</v>
      </c>
      <c r="K52" s="15" t="str">
        <f>data_ACS!K223</f>
        <v>S</v>
      </c>
    </row>
    <row r="53" spans="1:11" ht="14.25" customHeight="1" x14ac:dyDescent="0.5">
      <c r="A53" s="10"/>
      <c r="C53" s="40"/>
      <c r="D53" s="16"/>
      <c r="E53" s="16"/>
      <c r="F53" s="16"/>
      <c r="G53" s="16"/>
      <c r="H53" s="16"/>
      <c r="I53" s="16"/>
      <c r="J53" s="16"/>
      <c r="K53" s="16"/>
    </row>
    <row r="54" spans="1:11" ht="16.5" x14ac:dyDescent="0.5">
      <c r="A54" s="10" t="s">
        <v>812</v>
      </c>
      <c r="B54" s="13"/>
      <c r="C54" s="40"/>
      <c r="D54" s="16"/>
      <c r="E54" s="16"/>
      <c r="F54" s="16"/>
      <c r="G54" s="16"/>
      <c r="H54" s="16"/>
      <c r="I54" s="16"/>
      <c r="J54" s="16"/>
      <c r="K54" s="16"/>
    </row>
    <row r="55" spans="1:11" ht="16.5" x14ac:dyDescent="0.5">
      <c r="A55" s="10"/>
      <c r="B55" t="s">
        <v>498</v>
      </c>
      <c r="C55" s="41">
        <f>ROUND(data_ACS!C225,-1)</f>
        <v>-2200</v>
      </c>
      <c r="D55" s="17">
        <f>ROUND(data_ACS!D225,-1)</f>
        <v>-420</v>
      </c>
      <c r="E55" s="17" t="str">
        <f>data_ACS!E225</f>
        <v>S</v>
      </c>
      <c r="F55" s="17" t="str">
        <f>data_ACS!F225</f>
        <v>S</v>
      </c>
      <c r="G55" s="17">
        <f>ROUND(data_ACS!G225,-1)</f>
        <v>-880</v>
      </c>
      <c r="H55" s="17">
        <f>ROUND(data_ACS!H225,-1)</f>
        <v>-300</v>
      </c>
      <c r="I55" s="17" t="str">
        <f>data_ACS!I225</f>
        <v>S</v>
      </c>
      <c r="J55" s="17" t="str">
        <f>data_ACS!J225</f>
        <v>S</v>
      </c>
      <c r="K55" s="17" t="str">
        <f>data_ACS!K225</f>
        <v>S</v>
      </c>
    </row>
    <row r="56" spans="1:11" ht="16.5" x14ac:dyDescent="0.5">
      <c r="A56" s="10"/>
      <c r="B56" t="s">
        <v>499</v>
      </c>
      <c r="C56" s="41">
        <f>ROUND(data_ACS!C224,-1)</f>
        <v>-24070</v>
      </c>
      <c r="D56" s="17">
        <f>ROUND(data_ACS!D224,-1)</f>
        <v>-1670</v>
      </c>
      <c r="E56" s="17">
        <f>ROUND(data_ACS!E224,-1)</f>
        <v>-260</v>
      </c>
      <c r="F56" s="17" t="str">
        <f>data_ACS!F224</f>
        <v>S</v>
      </c>
      <c r="G56" s="17">
        <f>ROUND(data_ACS!G224,-1)</f>
        <v>-2770</v>
      </c>
      <c r="H56" s="17">
        <f>ROUND(data_ACS!H224,-1)</f>
        <v>-5100</v>
      </c>
      <c r="I56" s="17">
        <f>ROUND(data_ACS!I224,-1)</f>
        <v>-2010</v>
      </c>
      <c r="J56" s="17">
        <f>ROUND(data_ACS!J224,-1)</f>
        <v>-5180</v>
      </c>
      <c r="K56" s="17">
        <f>ROUND(data_ACS!K224,-1)</f>
        <v>-6960</v>
      </c>
    </row>
    <row r="57" spans="1:11" ht="16.5" x14ac:dyDescent="0.5">
      <c r="A57" s="10"/>
      <c r="B57" t="s">
        <v>495</v>
      </c>
      <c r="C57" s="41">
        <f>ROUND(data_ACS!C226,-1)</f>
        <v>-1440</v>
      </c>
      <c r="D57" s="17" t="str">
        <f>data_ACS!D226</f>
        <v>S</v>
      </c>
      <c r="E57" s="17" t="str">
        <f>data_ACS!E226</f>
        <v>S</v>
      </c>
      <c r="F57" s="17" t="str">
        <f>data_ACS!F226</f>
        <v>S</v>
      </c>
      <c r="G57" s="17">
        <f>ROUND(data_ACS!G226,-1)</f>
        <v>-580</v>
      </c>
      <c r="H57" s="17" t="str">
        <f>data_ACS!H226</f>
        <v>S</v>
      </c>
      <c r="I57" s="17" t="str">
        <f>data_ACS!I226</f>
        <v>S</v>
      </c>
      <c r="J57" s="17" t="str">
        <f>data_ACS!J226</f>
        <v>S</v>
      </c>
      <c r="K57" s="17" t="str">
        <f>data_ACS!K226</f>
        <v>S</v>
      </c>
    </row>
    <row r="58" spans="1:11" ht="16.5" x14ac:dyDescent="0.5">
      <c r="A58" s="10"/>
      <c r="C58" s="41"/>
      <c r="D58" s="17"/>
      <c r="E58" s="17"/>
      <c r="F58" s="17"/>
      <c r="G58" s="17"/>
      <c r="H58" s="17"/>
      <c r="I58" s="17"/>
      <c r="J58" s="17"/>
      <c r="K58" s="17"/>
    </row>
    <row r="59" spans="1:11" ht="15" customHeight="1" x14ac:dyDescent="0.5">
      <c r="A59" s="10"/>
      <c r="B59" s="148" t="s">
        <v>1113</v>
      </c>
      <c r="C59" s="148"/>
      <c r="D59" s="148"/>
      <c r="E59" s="148"/>
      <c r="F59" s="148"/>
      <c r="G59" s="17"/>
      <c r="H59" s="17"/>
      <c r="I59" s="17"/>
      <c r="J59" s="17"/>
      <c r="K59" s="17"/>
    </row>
    <row r="60" spans="1:11" ht="14.25" customHeight="1" x14ac:dyDescent="0.5">
      <c r="A60" s="10"/>
      <c r="C60" s="40"/>
      <c r="D60" s="16"/>
      <c r="E60" s="16"/>
      <c r="F60" s="16"/>
      <c r="G60" s="16"/>
      <c r="H60" s="16"/>
      <c r="I60" s="16"/>
      <c r="J60" s="16"/>
      <c r="K60" s="16"/>
    </row>
    <row r="61" spans="1:11" ht="16.5" x14ac:dyDescent="0.5">
      <c r="A61" s="10" t="s">
        <v>808</v>
      </c>
      <c r="C61" s="42"/>
      <c r="D61" s="16"/>
      <c r="E61" s="16"/>
      <c r="F61" s="16"/>
      <c r="G61" s="16"/>
      <c r="H61" s="16"/>
      <c r="I61" s="16"/>
      <c r="J61" s="16"/>
      <c r="K61" s="16"/>
    </row>
    <row r="62" spans="1:11" ht="16.5" customHeight="1" x14ac:dyDescent="0.55000000000000004">
      <c r="A62" s="3"/>
      <c r="B62" s="13" t="s">
        <v>803</v>
      </c>
      <c r="C62" s="38">
        <f>data_ACS!C227</f>
        <v>69.914358265000004</v>
      </c>
      <c r="D62" s="14">
        <f>data_ACS!D227</f>
        <v>80.629186970000006</v>
      </c>
      <c r="E62" s="14">
        <f>data_ACS!E227</f>
        <v>78.095277838000001</v>
      </c>
      <c r="F62" s="14">
        <f>data_ACS!F227</f>
        <v>75.126464514000006</v>
      </c>
      <c r="G62" s="14">
        <f>data_ACS!G227</f>
        <v>68.628856076000005</v>
      </c>
      <c r="H62" s="14">
        <f>data_ACS!H227</f>
        <v>62.962749391999999</v>
      </c>
      <c r="I62" s="14">
        <f>data_ACS!I227</f>
        <v>77.827703557000007</v>
      </c>
      <c r="J62" s="14">
        <f>data_ACS!J227</f>
        <v>54.395662135999999</v>
      </c>
      <c r="K62" s="14">
        <f>data_ACS!K227</f>
        <v>54.542029741999997</v>
      </c>
    </row>
    <row r="63" spans="1:11" ht="16.5" customHeight="1" x14ac:dyDescent="0.55000000000000004">
      <c r="A63" s="3"/>
      <c r="B63" s="12" t="s">
        <v>492</v>
      </c>
      <c r="C63" s="39">
        <f>data_ACS!C228</f>
        <v>0.48052722139999998</v>
      </c>
      <c r="D63" s="15">
        <f>data_ACS!D228</f>
        <v>1.3684888829999999</v>
      </c>
      <c r="E63" s="15">
        <f>data_ACS!E228</f>
        <v>1.0466220615999999</v>
      </c>
      <c r="F63" s="15">
        <f>data_ACS!F228</f>
        <v>1.3826174287999999</v>
      </c>
      <c r="G63" s="15">
        <f>data_ACS!G228</f>
        <v>1.2694695143000001</v>
      </c>
      <c r="H63" s="15">
        <f>data_ACS!H228</f>
        <v>1.3683858753</v>
      </c>
      <c r="I63" s="15">
        <f>data_ACS!I228</f>
        <v>1.3436182400000001</v>
      </c>
      <c r="J63" s="15">
        <f>data_ACS!J228</f>
        <v>1.4948690841000001</v>
      </c>
      <c r="K63" s="15">
        <f>data_ACS!K228</f>
        <v>1.3724748962</v>
      </c>
    </row>
    <row r="64" spans="1:11" ht="16.5" x14ac:dyDescent="0.5">
      <c r="A64" s="10"/>
      <c r="B64" s="13" t="s">
        <v>491</v>
      </c>
      <c r="C64" s="38">
        <f>data_ACS!C229</f>
        <v>83.191897873000002</v>
      </c>
      <c r="D64" s="14">
        <f>data_ACS!D229</f>
        <v>91.739230688999996</v>
      </c>
      <c r="E64" s="14">
        <f>data_ACS!E229</f>
        <v>80.936251040000002</v>
      </c>
      <c r="F64" s="14">
        <f>data_ACS!F229</f>
        <v>75.907411921999994</v>
      </c>
      <c r="G64" s="14">
        <f>data_ACS!G229</f>
        <v>82.703082046000006</v>
      </c>
      <c r="H64" s="14">
        <f>data_ACS!H229</f>
        <v>82.685198639999996</v>
      </c>
      <c r="I64" s="14">
        <f>data_ACS!I229</f>
        <v>90.154791961000001</v>
      </c>
      <c r="J64" s="14">
        <f>data_ACS!J229</f>
        <v>73.460435626000006</v>
      </c>
      <c r="K64" s="14">
        <f>data_ACS!K229</f>
        <v>73.928962550999998</v>
      </c>
    </row>
    <row r="65" spans="1:12" ht="16.5" x14ac:dyDescent="0.5">
      <c r="A65" s="10"/>
      <c r="B65" s="12" t="s">
        <v>492</v>
      </c>
      <c r="C65" s="39">
        <f>data_ACS!C230</f>
        <v>0.59904151630000002</v>
      </c>
      <c r="D65" s="15">
        <f>data_ACS!D230</f>
        <v>1.3379083767</v>
      </c>
      <c r="E65" s="15">
        <f>data_ACS!E230</f>
        <v>1.2091828124999999</v>
      </c>
      <c r="F65" s="15">
        <f>data_ACS!F230</f>
        <v>1.5281264145</v>
      </c>
      <c r="G65" s="15">
        <f>data_ACS!G230</f>
        <v>0.93963201029999999</v>
      </c>
      <c r="H65" s="15">
        <f>data_ACS!H230</f>
        <v>0.81259182090000004</v>
      </c>
      <c r="I65" s="15">
        <f>data_ACS!I230</f>
        <v>1.0581357775</v>
      </c>
      <c r="J65" s="15">
        <f>data_ACS!J230</f>
        <v>11.664712492</v>
      </c>
      <c r="K65" s="15">
        <f>data_ACS!K230</f>
        <v>8.0576955807000008</v>
      </c>
    </row>
    <row r="66" spans="1:12" ht="16.5" x14ac:dyDescent="0.5">
      <c r="A66" s="10"/>
      <c r="B66" s="13" t="s">
        <v>494</v>
      </c>
      <c r="C66" s="38">
        <f>data_ACS!C231</f>
        <v>56.701002598999999</v>
      </c>
      <c r="D66" s="14">
        <f>data_ACS!D231</f>
        <v>62.938424243</v>
      </c>
      <c r="E66" s="14">
        <f>data_ACS!E231</f>
        <v>57.759053110000004</v>
      </c>
      <c r="F66" s="14">
        <f>data_ACS!F231</f>
        <v>62.590559399999997</v>
      </c>
      <c r="G66" s="14">
        <f>data_ACS!G231</f>
        <v>61.230765724999998</v>
      </c>
      <c r="H66" s="14">
        <f>data_ACS!H231</f>
        <v>56.217822828000003</v>
      </c>
      <c r="I66" s="14">
        <f>data_ACS!I231</f>
        <v>56.861431361000001</v>
      </c>
      <c r="J66" s="14">
        <f>data_ACS!J231</f>
        <v>53.717727893999999</v>
      </c>
      <c r="K66" s="14">
        <f>data_ACS!K231</f>
        <v>53.361177142999999</v>
      </c>
    </row>
    <row r="67" spans="1:12" ht="16.5" x14ac:dyDescent="0.5">
      <c r="A67" s="10"/>
      <c r="B67" s="12" t="s">
        <v>492</v>
      </c>
      <c r="C67" s="39">
        <f>data_ACS!C232</f>
        <v>0.6608043723</v>
      </c>
      <c r="D67" s="15">
        <f>data_ACS!D232</f>
        <v>2.2616081091</v>
      </c>
      <c r="E67" s="15">
        <f>data_ACS!E232</f>
        <v>3.3600936369999999</v>
      </c>
      <c r="F67" s="15">
        <f>data_ACS!F232</f>
        <v>4.3985429787000001</v>
      </c>
      <c r="G67" s="15">
        <f>data_ACS!G232</f>
        <v>1.5659841333</v>
      </c>
      <c r="H67" s="15">
        <f>data_ACS!H232</f>
        <v>1.339553064</v>
      </c>
      <c r="I67" s="15">
        <f>data_ACS!I232</f>
        <v>2.3517633595</v>
      </c>
      <c r="J67" s="15">
        <f>data_ACS!J232</f>
        <v>1.5501028332</v>
      </c>
      <c r="K67" s="15">
        <f>data_ACS!K232</f>
        <v>1.3808897303000001</v>
      </c>
    </row>
    <row r="68" spans="1:12" ht="16.5" x14ac:dyDescent="0.5">
      <c r="A68" s="10"/>
      <c r="B68" s="13" t="s">
        <v>493</v>
      </c>
      <c r="C68" s="38">
        <f>data_ACS!C233</f>
        <v>77.976978709999997</v>
      </c>
      <c r="D68" s="14">
        <f>data_ACS!D233</f>
        <v>80.290920162999996</v>
      </c>
      <c r="E68" s="14">
        <f>data_ACS!E233</f>
        <v>79.996462886000003</v>
      </c>
      <c r="F68" s="14">
        <f>data_ACS!F233</f>
        <v>76.427930466000007</v>
      </c>
      <c r="G68" s="14">
        <f>data_ACS!G233</f>
        <v>76.393700412000001</v>
      </c>
      <c r="H68" s="14">
        <f>data_ACS!H233</f>
        <v>78.757381566999996</v>
      </c>
      <c r="I68" s="14">
        <f>data_ACS!I233</f>
        <v>84.023333734999994</v>
      </c>
      <c r="J68" s="14">
        <f>data_ACS!J233</f>
        <v>54.997482707000003</v>
      </c>
      <c r="K68" s="14">
        <f>data_ACS!K233</f>
        <v>66.384426575999996</v>
      </c>
    </row>
    <row r="69" spans="1:12" ht="16.5" x14ac:dyDescent="0.5">
      <c r="A69" s="10"/>
      <c r="B69" s="12" t="s">
        <v>492</v>
      </c>
      <c r="C69" s="39">
        <f>data_ACS!C234</f>
        <v>4.9007893151999999</v>
      </c>
      <c r="D69" s="15">
        <f>data_ACS!D234</f>
        <v>9.9506272387999992</v>
      </c>
      <c r="E69" s="15">
        <f>data_ACS!E234</f>
        <v>13.434869589</v>
      </c>
      <c r="F69" s="15">
        <f>data_ACS!F234</f>
        <v>12.958063644999999</v>
      </c>
      <c r="G69" s="15">
        <f>data_ACS!G234</f>
        <v>10.151217213000001</v>
      </c>
      <c r="H69" s="15">
        <f>data_ACS!H234</f>
        <v>1.3386556287</v>
      </c>
      <c r="I69" s="15">
        <f>data_ACS!I234</f>
        <v>14.085531942999999</v>
      </c>
      <c r="J69" s="15">
        <f>data_ACS!J234</f>
        <v>1.2076290593000001</v>
      </c>
      <c r="K69" s="15">
        <f>data_ACS!K234</f>
        <v>13.455046928</v>
      </c>
      <c r="L69" s="15"/>
    </row>
    <row r="70" spans="1:12" ht="16.5" x14ac:dyDescent="0.5">
      <c r="A70" s="10"/>
      <c r="B70" s="13" t="s">
        <v>804</v>
      </c>
      <c r="C70" s="38">
        <f>data_ACS!C235</f>
        <v>76.847290639999997</v>
      </c>
      <c r="D70" s="14">
        <f>data_ACS!D235</f>
        <v>80.045052420999994</v>
      </c>
      <c r="E70" s="14">
        <f>data_ACS!E235</f>
        <v>77.204996030999993</v>
      </c>
      <c r="F70" s="14">
        <f>data_ACS!F235</f>
        <v>76.590666533000004</v>
      </c>
      <c r="G70" s="14">
        <f>data_ACS!G235</f>
        <v>75.779941680999997</v>
      </c>
      <c r="H70" s="14">
        <f>data_ACS!H235</f>
        <v>73.256148960000004</v>
      </c>
      <c r="I70" s="14">
        <f>data_ACS!I235</f>
        <v>83.047681193000003</v>
      </c>
      <c r="J70" s="14">
        <f>data_ACS!J235</f>
        <v>58.662927177</v>
      </c>
      <c r="K70" s="14">
        <f>data_ACS!K235</f>
        <v>68.834219808</v>
      </c>
    </row>
    <row r="71" spans="1:12" ht="16.5" x14ac:dyDescent="0.5">
      <c r="A71" s="10"/>
      <c r="B71" s="12" t="s">
        <v>492</v>
      </c>
      <c r="C71" s="39">
        <f>data_ACS!C236</f>
        <v>4.5648188128999996</v>
      </c>
      <c r="D71" s="15">
        <f>data_ACS!D236</f>
        <v>11.513535766</v>
      </c>
      <c r="E71" s="15">
        <f>data_ACS!E236</f>
        <v>1.9133379218</v>
      </c>
      <c r="F71" s="15">
        <f>data_ACS!F236</f>
        <v>3.0818529015</v>
      </c>
      <c r="G71" s="15">
        <f>data_ACS!G236</f>
        <v>11.530702798</v>
      </c>
      <c r="H71" s="15">
        <f>data_ACS!H236</f>
        <v>3.8624271786</v>
      </c>
      <c r="I71" s="15">
        <f>data_ACS!I236</f>
        <v>2.3585570249000001</v>
      </c>
      <c r="J71" s="15">
        <f>data_ACS!J236</f>
        <v>13.126167157999999</v>
      </c>
      <c r="K71" s="15">
        <f>data_ACS!K236</f>
        <v>21.160041388</v>
      </c>
    </row>
    <row r="72" spans="1:12" ht="16.5" x14ac:dyDescent="0.5">
      <c r="A72" s="10"/>
      <c r="B72" s="12"/>
      <c r="C72" s="39"/>
      <c r="D72" s="15"/>
      <c r="E72" s="15"/>
      <c r="F72" s="15"/>
      <c r="G72" s="15"/>
      <c r="H72" s="15"/>
      <c r="I72" s="15"/>
      <c r="J72" s="15"/>
      <c r="K72" s="15"/>
    </row>
    <row r="73" spans="1:12" ht="11.25" customHeight="1" x14ac:dyDescent="0.5">
      <c r="A73" s="10"/>
      <c r="C73" s="40"/>
      <c r="D73" s="16"/>
      <c r="E73" s="16"/>
      <c r="F73" s="16"/>
      <c r="G73" s="16"/>
      <c r="H73" s="16"/>
      <c r="I73" s="16"/>
      <c r="J73" s="16"/>
      <c r="K73" s="16"/>
    </row>
    <row r="74" spans="1:12" ht="16.5" x14ac:dyDescent="0.5">
      <c r="A74" s="10" t="s">
        <v>811</v>
      </c>
      <c r="C74" s="40"/>
      <c r="D74" s="16"/>
      <c r="E74" s="16"/>
      <c r="F74" s="16"/>
      <c r="G74" s="16"/>
      <c r="H74" s="16"/>
      <c r="I74" s="16"/>
      <c r="J74" s="16"/>
      <c r="K74" s="16"/>
    </row>
    <row r="75" spans="1:12" ht="16.5" x14ac:dyDescent="0.5">
      <c r="A75" s="10"/>
      <c r="B75" t="s">
        <v>498</v>
      </c>
      <c r="C75" s="41" t="str">
        <f>data_ACS!C238</f>
        <v>N</v>
      </c>
      <c r="D75" s="17">
        <f>ROUND(data_ACS!D238,-1)</f>
        <v>380</v>
      </c>
      <c r="E75" s="17">
        <f>ROUND(data_ACS!E238,-1)</f>
        <v>220</v>
      </c>
      <c r="F75" s="17">
        <f>ROUND(data_ACS!F238,-1)</f>
        <v>430</v>
      </c>
      <c r="G75" s="17">
        <f>ROUND(data_ACS!G238,-1)</f>
        <v>800</v>
      </c>
      <c r="H75" s="17">
        <f>ROUND(data_ACS!H238,-1)</f>
        <v>210</v>
      </c>
      <c r="I75" s="76" t="str">
        <f>data_ACS!I238</f>
        <v>N/A</v>
      </c>
      <c r="J75" s="17">
        <f>ROUND(data_ACS!J238,-1)</f>
        <v>430</v>
      </c>
      <c r="K75" s="17">
        <f>ROUND(data_ACS!K238,-1)</f>
        <v>120</v>
      </c>
    </row>
    <row r="76" spans="1:12" ht="16.5" x14ac:dyDescent="0.5">
      <c r="A76" s="10"/>
      <c r="B76" t="s">
        <v>499</v>
      </c>
      <c r="C76" s="41">
        <f>ROUND(data_ACS!C237,-1)</f>
        <v>67480</v>
      </c>
      <c r="D76" s="17">
        <f>ROUND(data_ACS!D237,-1)</f>
        <v>4550</v>
      </c>
      <c r="E76" s="17">
        <f>ROUND(data_ACS!E237,-1)</f>
        <v>1760</v>
      </c>
      <c r="F76" s="17">
        <f>ROUND(data_ACS!F237,-1)</f>
        <v>920</v>
      </c>
      <c r="G76" s="17">
        <f>ROUND(data_ACS!G237,-1)</f>
        <v>8890</v>
      </c>
      <c r="H76" s="17">
        <f>ROUND(data_ACS!H237,-1)</f>
        <v>13150</v>
      </c>
      <c r="I76" s="17">
        <f>ROUND(data_ACS!I237,-1)</f>
        <v>6590</v>
      </c>
      <c r="J76" s="17">
        <f>ROUND(data_ACS!J237,-1)</f>
        <v>15550</v>
      </c>
      <c r="K76" s="17">
        <f>ROUND(data_ACS!K237,-1)</f>
        <v>16090</v>
      </c>
    </row>
    <row r="77" spans="1:12" x14ac:dyDescent="0.35">
      <c r="A77" s="10"/>
      <c r="B77" s="13" t="s">
        <v>804</v>
      </c>
      <c r="C77" s="41">
        <f>ROUND(data_ACS!C239,-1)</f>
        <v>3320</v>
      </c>
      <c r="D77" s="17">
        <f>ROUND(data_ACS!D239,-1)</f>
        <v>290</v>
      </c>
      <c r="E77" s="17">
        <f>ROUND(data_ACS!E239,-1)</f>
        <v>680</v>
      </c>
      <c r="F77" s="17">
        <f>ROUND(data_ACS!F239,-1)</f>
        <v>520</v>
      </c>
      <c r="G77" s="17">
        <f>ROUND(data_ACS!G239,-1)</f>
        <v>710</v>
      </c>
      <c r="H77" s="17">
        <f>ROUND(data_ACS!H239,-1)</f>
        <v>540</v>
      </c>
      <c r="I77" s="17">
        <f>ROUND(data_ACS!I239,-1)</f>
        <v>10</v>
      </c>
      <c r="J77" s="17">
        <f>ROUND(data_ACS!J239,-1)</f>
        <v>420</v>
      </c>
      <c r="K77" s="17">
        <f>ROUND(data_ACS!K239,-1)</f>
        <v>160</v>
      </c>
    </row>
    <row r="78" spans="1:12" x14ac:dyDescent="0.35">
      <c r="A78" s="10"/>
      <c r="B78" s="13"/>
      <c r="C78" s="41"/>
      <c r="D78" s="17"/>
      <c r="E78" s="17"/>
      <c r="F78" s="17"/>
      <c r="G78" s="17"/>
      <c r="H78" s="17"/>
      <c r="I78" s="17"/>
      <c r="J78" s="17"/>
      <c r="K78" s="17"/>
    </row>
    <row r="79" spans="1:12" x14ac:dyDescent="0.35">
      <c r="A79" s="10"/>
      <c r="B79" s="120" t="s">
        <v>1111</v>
      </c>
      <c r="C79" s="41"/>
      <c r="D79" s="17"/>
      <c r="E79" s="17"/>
      <c r="F79" s="17"/>
      <c r="G79" s="17"/>
      <c r="H79" s="17"/>
      <c r="I79" s="17"/>
      <c r="J79" s="17"/>
      <c r="K79" s="17"/>
    </row>
    <row r="80" spans="1:12" x14ac:dyDescent="0.35">
      <c r="A80" s="10"/>
      <c r="B80" s="120" t="s">
        <v>1112</v>
      </c>
      <c r="C80" s="41"/>
      <c r="D80" s="17"/>
      <c r="E80" s="17"/>
      <c r="F80" s="17"/>
      <c r="G80" s="17"/>
      <c r="H80" s="17"/>
      <c r="I80" s="17"/>
      <c r="J80" s="17"/>
      <c r="K80" s="17"/>
    </row>
    <row r="81" spans="1:11" ht="15" customHeight="1" x14ac:dyDescent="0.35">
      <c r="A81" s="10"/>
      <c r="C81" s="40"/>
      <c r="D81" s="16"/>
      <c r="E81" s="16"/>
      <c r="F81" s="16"/>
      <c r="G81" s="16"/>
      <c r="H81" s="16"/>
      <c r="I81" s="16"/>
      <c r="J81" s="16"/>
      <c r="K81" s="16"/>
    </row>
    <row r="82" spans="1:11" x14ac:dyDescent="0.35">
      <c r="A82" s="10" t="s">
        <v>815</v>
      </c>
      <c r="C82" s="40"/>
      <c r="D82" s="16"/>
      <c r="E82" s="16"/>
      <c r="F82" s="16"/>
      <c r="G82" s="16"/>
      <c r="H82" s="16"/>
      <c r="I82" s="16"/>
      <c r="J82" s="16"/>
      <c r="K82" s="16"/>
    </row>
    <row r="83" spans="1:11" ht="16.5" customHeight="1" x14ac:dyDescent="0.4">
      <c r="A83" s="3"/>
      <c r="B83" s="13" t="s">
        <v>803</v>
      </c>
      <c r="C83" s="38">
        <f>data_ACS!C240</f>
        <v>46.742838194000001</v>
      </c>
      <c r="D83" s="14">
        <f>data_ACS!D240</f>
        <v>55.456608090000003</v>
      </c>
      <c r="E83" s="14">
        <f>data_ACS!E240</f>
        <v>52.235962913999998</v>
      </c>
      <c r="F83" s="14">
        <f>data_ACS!F240</f>
        <v>50.799636743000001</v>
      </c>
      <c r="G83" s="14">
        <f>data_ACS!G240</f>
        <v>47.061188645999998</v>
      </c>
      <c r="H83" s="14">
        <f>data_ACS!H240</f>
        <v>37.738062708999998</v>
      </c>
      <c r="I83" s="14">
        <f>data_ACS!I240</f>
        <v>57.531387248999998</v>
      </c>
      <c r="J83" s="14">
        <f>data_ACS!J240</f>
        <v>34.081410155999997</v>
      </c>
      <c r="K83" s="14">
        <f>data_ACS!K240</f>
        <v>32.851072361999996</v>
      </c>
    </row>
    <row r="84" spans="1:11" ht="16.5" customHeight="1" x14ac:dyDescent="0.4">
      <c r="A84" s="3"/>
      <c r="B84" s="12" t="s">
        <v>492</v>
      </c>
      <c r="C84" s="39">
        <f>data_ACS!C241</f>
        <v>0.43845143180000001</v>
      </c>
      <c r="D84" s="15">
        <f>data_ACS!D241</f>
        <v>1.3593046671</v>
      </c>
      <c r="E84" s="15">
        <f>data_ACS!E241</f>
        <v>1.155897687</v>
      </c>
      <c r="F84" s="15">
        <f>data_ACS!F241</f>
        <v>1.0934560296</v>
      </c>
      <c r="G84" s="15">
        <f>data_ACS!G241</f>
        <v>1.2266051029</v>
      </c>
      <c r="H84" s="15">
        <f>data_ACS!H241</f>
        <v>1.0833937427</v>
      </c>
      <c r="I84" s="15">
        <f>data_ACS!I241</f>
        <v>1.2996034549</v>
      </c>
      <c r="J84" s="15">
        <f>data_ACS!J241</f>
        <v>1.3216506646999999</v>
      </c>
      <c r="K84" s="15">
        <f>data_ACS!K241</f>
        <v>1.1791867979999999</v>
      </c>
    </row>
    <row r="85" spans="1:11" x14ac:dyDescent="0.35">
      <c r="A85" s="10"/>
      <c r="B85" s="13" t="s">
        <v>491</v>
      </c>
      <c r="C85" s="38">
        <f>data_ACS!C242</f>
        <v>60.171872176000001</v>
      </c>
      <c r="D85" s="14">
        <f>data_ACS!D242</f>
        <v>69.917197461000001</v>
      </c>
      <c r="E85" s="14">
        <f>data_ACS!E242</f>
        <v>56.630349449000001</v>
      </c>
      <c r="F85" s="14">
        <f>data_ACS!F242</f>
        <v>52.026911947000002</v>
      </c>
      <c r="G85" s="14">
        <f>data_ACS!G242</f>
        <v>60.144827661000001</v>
      </c>
      <c r="H85" s="14">
        <f>data_ACS!H242</f>
        <v>52.702509718999998</v>
      </c>
      <c r="I85" s="14">
        <f>data_ACS!I242</f>
        <v>70.284793797000006</v>
      </c>
      <c r="J85" s="14">
        <f>data_ACS!J242</f>
        <v>56.972597917999998</v>
      </c>
      <c r="K85" s="14">
        <f>data_ACS!K242</f>
        <v>59.414047570999998</v>
      </c>
    </row>
    <row r="86" spans="1:11" x14ac:dyDescent="0.35">
      <c r="A86" s="10"/>
      <c r="B86" s="12" t="s">
        <v>492</v>
      </c>
      <c r="C86" s="39">
        <f>data_ACS!C243</f>
        <v>0.66174000799999999</v>
      </c>
      <c r="D86" s="15">
        <f>data_ACS!D243</f>
        <v>1.8633312766000001</v>
      </c>
      <c r="E86" s="15">
        <f>data_ACS!E243</f>
        <v>1.3780722569999999</v>
      </c>
      <c r="F86" s="15">
        <f>data_ACS!F243</f>
        <v>1.3583194123</v>
      </c>
      <c r="G86" s="15">
        <f>data_ACS!G243</f>
        <v>1.6610540643</v>
      </c>
      <c r="H86" s="15">
        <f>data_ACS!H243</f>
        <v>1.6473104275999999</v>
      </c>
      <c r="I86" s="15">
        <f>data_ACS!I243</f>
        <v>1.3583872030999999</v>
      </c>
      <c r="J86" s="15">
        <f>data_ACS!J243</f>
        <v>11.237459637000001</v>
      </c>
      <c r="K86" s="15">
        <f>data_ACS!K243</f>
        <v>9.6362916004999999</v>
      </c>
    </row>
    <row r="87" spans="1:11" x14ac:dyDescent="0.35">
      <c r="A87" s="10"/>
      <c r="B87" s="13" t="s">
        <v>494</v>
      </c>
      <c r="C87" s="38">
        <f>data_ACS!C244</f>
        <v>34.527239752</v>
      </c>
      <c r="D87" s="14">
        <f>data_ACS!D244</f>
        <v>32.303649895</v>
      </c>
      <c r="E87" s="14">
        <f>data_ACS!E244</f>
        <v>32.067719521999997</v>
      </c>
      <c r="F87" s="14">
        <f>data_ACS!F244</f>
        <v>42.425171577999997</v>
      </c>
      <c r="G87" s="14">
        <f>data_ACS!G244</f>
        <v>40.807811719999997</v>
      </c>
      <c r="H87" s="14">
        <f>data_ACS!H244</f>
        <v>33.500694068000001</v>
      </c>
      <c r="I87" s="14">
        <f>data_ACS!I244</f>
        <v>36.846412442000002</v>
      </c>
      <c r="J87" s="14">
        <f>data_ACS!J244</f>
        <v>33.325823466000003</v>
      </c>
      <c r="K87" s="14">
        <f>data_ACS!K244</f>
        <v>31.428286955000001</v>
      </c>
    </row>
    <row r="88" spans="1:11" x14ac:dyDescent="0.35">
      <c r="A88" s="10"/>
      <c r="B88" s="12" t="s">
        <v>492</v>
      </c>
      <c r="C88" s="39">
        <f>data_ACS!C245</f>
        <v>0.61149643249999996</v>
      </c>
      <c r="D88" s="15">
        <f>data_ACS!D245</f>
        <v>2.2004803958000001</v>
      </c>
      <c r="E88" s="15">
        <f>data_ACS!E245</f>
        <v>3.9857179309999999</v>
      </c>
      <c r="F88" s="15">
        <f>data_ACS!F245</f>
        <v>5.2385921291999997</v>
      </c>
      <c r="G88" s="15">
        <f>data_ACS!G245</f>
        <v>1.6361814979</v>
      </c>
      <c r="H88" s="15">
        <f>data_ACS!H245</f>
        <v>1.2369632517</v>
      </c>
      <c r="I88" s="15">
        <f>data_ACS!I245</f>
        <v>2.2879883699999999</v>
      </c>
      <c r="J88" s="15">
        <f>data_ACS!J245</f>
        <v>1.3608654888</v>
      </c>
      <c r="K88" s="15">
        <f>data_ACS!K245</f>
        <v>1.1451295355</v>
      </c>
    </row>
    <row r="89" spans="1:11" x14ac:dyDescent="0.35">
      <c r="A89" s="10"/>
      <c r="B89" s="13" t="s">
        <v>493</v>
      </c>
      <c r="C89" s="38">
        <f>data_ACS!C246</f>
        <v>49.823775083999998</v>
      </c>
      <c r="D89" s="14">
        <f>data_ACS!D246</f>
        <v>53.277692221000002</v>
      </c>
      <c r="E89" s="14">
        <f>data_ACS!E246</f>
        <v>49.524609124999998</v>
      </c>
      <c r="F89" s="14">
        <f>data_ACS!F246</f>
        <v>46.887138227000001</v>
      </c>
      <c r="G89" s="14">
        <f>data_ACS!G246</f>
        <v>48.554055882</v>
      </c>
      <c r="H89" s="14">
        <f>data_ACS!H246</f>
        <v>45.119070201</v>
      </c>
      <c r="I89" s="14">
        <f>data_ACS!I246</f>
        <v>60.553880286000002</v>
      </c>
      <c r="J89" s="14">
        <f>data_ACS!J246</f>
        <v>36.435610259999997</v>
      </c>
      <c r="K89" s="14">
        <f>data_ACS!K246</f>
        <v>37.205536231000004</v>
      </c>
    </row>
    <row r="90" spans="1:11" x14ac:dyDescent="0.35">
      <c r="A90" s="10"/>
      <c r="B90" s="12" t="s">
        <v>492</v>
      </c>
      <c r="C90" s="39">
        <f>data_ACS!C247</f>
        <v>1.4202541790000001</v>
      </c>
      <c r="D90" s="15">
        <f>data_ACS!D247</f>
        <v>2.9421242179</v>
      </c>
      <c r="E90" s="15">
        <f>data_ACS!E247</f>
        <v>4.7108532072999996</v>
      </c>
      <c r="F90" s="15">
        <f>data_ACS!F247</f>
        <v>3.9995981367</v>
      </c>
      <c r="G90" s="15">
        <f>data_ACS!G247</f>
        <v>2.6847656392000001</v>
      </c>
      <c r="H90" s="15">
        <f>data_ACS!H247</f>
        <v>3.4102269297999999</v>
      </c>
      <c r="I90" s="15">
        <f>data_ACS!I247</f>
        <v>4.2578022515000002</v>
      </c>
      <c r="J90" s="15">
        <f>data_ACS!J247</f>
        <v>6.7726666017000001</v>
      </c>
      <c r="K90" s="15">
        <f>data_ACS!K247</f>
        <v>12.656441438</v>
      </c>
    </row>
    <row r="91" spans="1:11" x14ac:dyDescent="0.35">
      <c r="A91" s="10"/>
      <c r="B91" s="13" t="s">
        <v>804</v>
      </c>
      <c r="C91" s="38">
        <f>data_ACS!C248</f>
        <v>50.049642953000003</v>
      </c>
      <c r="D91" s="14">
        <f>data_ACS!D248</f>
        <v>57.299428028999998</v>
      </c>
      <c r="E91" s="14">
        <f>data_ACS!E248</f>
        <v>46.561755394999999</v>
      </c>
      <c r="F91" s="14">
        <f>data_ACS!F248</f>
        <v>49.488810776999998</v>
      </c>
      <c r="G91" s="14">
        <f>data_ACS!G248</f>
        <v>50.04094748</v>
      </c>
      <c r="H91" s="14">
        <f>data_ACS!H248</f>
        <v>41.163707670000001</v>
      </c>
      <c r="I91" s="14">
        <f>data_ACS!I248</f>
        <v>59.121561567999997</v>
      </c>
      <c r="J91" s="14">
        <f>data_ACS!J248</f>
        <v>36.410315892</v>
      </c>
      <c r="K91" s="14">
        <f>data_ACS!K248</f>
        <v>43.087437272000003</v>
      </c>
    </row>
    <row r="92" spans="1:11" x14ac:dyDescent="0.35">
      <c r="A92" s="10"/>
      <c r="B92" s="12" t="s">
        <v>492</v>
      </c>
      <c r="C92" s="39">
        <f>data_ACS!C249</f>
        <v>1.3531602603999999</v>
      </c>
      <c r="D92" s="15">
        <f>data_ACS!D249</f>
        <v>1.2485997212</v>
      </c>
      <c r="E92" s="15">
        <f>data_ACS!E249</f>
        <v>3.5598135154000001</v>
      </c>
      <c r="F92" s="15">
        <f>data_ACS!F249</f>
        <v>3.9460271498999999</v>
      </c>
      <c r="G92" s="15">
        <f>data_ACS!G249</f>
        <v>1.1771683873000001</v>
      </c>
      <c r="H92" s="15">
        <f>data_ACS!H249</f>
        <v>5.0658493842999999</v>
      </c>
      <c r="I92" s="15">
        <f>data_ACS!I249</f>
        <v>3.8709501654</v>
      </c>
      <c r="J92" s="15">
        <f>data_ACS!J249</f>
        <v>11.324368915000001</v>
      </c>
      <c r="K92" s="15">
        <f>data_ACS!K249</f>
        <v>17.183005519999998</v>
      </c>
    </row>
    <row r="93" spans="1:11" x14ac:dyDescent="0.35">
      <c r="A93" s="10"/>
      <c r="C93" s="40"/>
      <c r="D93" s="16"/>
      <c r="E93" s="16"/>
      <c r="F93" s="16"/>
      <c r="G93" s="16"/>
      <c r="H93" s="16"/>
      <c r="I93" s="16"/>
      <c r="J93" s="16"/>
      <c r="K93" s="16"/>
    </row>
    <row r="94" spans="1:11" ht="15.75" customHeight="1" x14ac:dyDescent="0.35">
      <c r="A94" s="10" t="s">
        <v>809</v>
      </c>
      <c r="C94" s="40"/>
      <c r="D94" s="16"/>
      <c r="E94" s="16"/>
      <c r="F94" s="16"/>
      <c r="G94" s="16"/>
      <c r="H94" s="16"/>
      <c r="I94" s="16"/>
      <c r="J94" s="16"/>
      <c r="K94" s="16"/>
    </row>
    <row r="95" spans="1:11" ht="16.5" customHeight="1" x14ac:dyDescent="0.4">
      <c r="A95" s="3"/>
      <c r="B95" s="13" t="s">
        <v>803</v>
      </c>
      <c r="C95" s="38">
        <f>data_ACS!C253</f>
        <v>19.114634399</v>
      </c>
      <c r="D95" s="14">
        <f>data_ACS!D253</f>
        <v>16.494794815999999</v>
      </c>
      <c r="E95" s="14">
        <f>data_ACS!E253</f>
        <v>10.331781972</v>
      </c>
      <c r="F95" s="14">
        <f>data_ACS!F253</f>
        <v>8.9977762982999998</v>
      </c>
      <c r="G95" s="14">
        <f>data_ACS!G253</f>
        <v>27.642751304000001</v>
      </c>
      <c r="H95" s="14">
        <f>data_ACS!H253</f>
        <v>23.742431684</v>
      </c>
      <c r="I95" s="14">
        <f>data_ACS!I253</f>
        <v>12.808989844999999</v>
      </c>
      <c r="J95" s="14">
        <f>data_ACS!J253</f>
        <v>33.008607875000003</v>
      </c>
      <c r="K95" s="14">
        <f>data_ACS!K253</f>
        <v>40.871446192999997</v>
      </c>
    </row>
    <row r="96" spans="1:11" ht="16.5" customHeight="1" x14ac:dyDescent="0.4">
      <c r="A96" s="3"/>
      <c r="B96" s="12" t="s">
        <v>492</v>
      </c>
      <c r="C96" s="39">
        <f>data_ACS!C254</f>
        <v>0.67593031690000005</v>
      </c>
      <c r="D96" s="15">
        <f>data_ACS!D254</f>
        <v>1.5908352912999999</v>
      </c>
      <c r="E96" s="15">
        <f>data_ACS!E254</f>
        <v>1.4870965192000001</v>
      </c>
      <c r="F96" s="15">
        <f>data_ACS!F254</f>
        <v>1.4134022121000001</v>
      </c>
      <c r="G96" s="15">
        <f>data_ACS!G254</f>
        <v>2.286470134</v>
      </c>
      <c r="H96" s="15">
        <f>data_ACS!H254</f>
        <v>2.1752665585000002</v>
      </c>
      <c r="I96" s="15">
        <f>data_ACS!I254</f>
        <v>1.3863780251</v>
      </c>
      <c r="J96" s="15">
        <f>data_ACS!J254</f>
        <v>2.8517207535</v>
      </c>
      <c r="K96" s="15">
        <f>data_ACS!K254</f>
        <v>3.0863305415000002</v>
      </c>
    </row>
    <row r="97" spans="1:11" x14ac:dyDescent="0.35">
      <c r="A97" s="10"/>
      <c r="B97" s="13" t="s">
        <v>491</v>
      </c>
      <c r="C97" s="38">
        <f>data_ACS!C255</f>
        <v>8.1923289273000002</v>
      </c>
      <c r="D97" s="14">
        <f>data_ACS!D255</f>
        <v>7.5458553582999999</v>
      </c>
      <c r="E97" s="14">
        <f>data_ACS!E255</f>
        <v>6.8695078181999998</v>
      </c>
      <c r="F97" s="14">
        <f>data_ACS!F255</f>
        <v>6.8689096771999996</v>
      </c>
      <c r="G97" s="14" t="str">
        <f>data_ACS!G255</f>
        <v>S</v>
      </c>
      <c r="H97" s="14">
        <f>data_ACS!H255</f>
        <v>12.706699503999999</v>
      </c>
      <c r="I97" s="14">
        <f>data_ACS!I255</f>
        <v>8.6586950597999994</v>
      </c>
      <c r="J97" s="14" t="str">
        <f>data_ACS!J255</f>
        <v>S</v>
      </c>
      <c r="K97" s="14" t="str">
        <f>data_ACS!K255</f>
        <v>S</v>
      </c>
    </row>
    <row r="98" spans="1:11" x14ac:dyDescent="0.35">
      <c r="A98" s="10"/>
      <c r="B98" s="12" t="s">
        <v>492</v>
      </c>
      <c r="C98" s="39">
        <f>data_ACS!C256</f>
        <v>0.91154080879999999</v>
      </c>
      <c r="D98" s="15">
        <f>data_ACS!D256</f>
        <v>1.7375805995</v>
      </c>
      <c r="E98" s="15">
        <f>data_ACS!E256</f>
        <v>1.6274685287999999</v>
      </c>
      <c r="F98" s="15">
        <f>data_ACS!F256</f>
        <v>1.5609002392</v>
      </c>
      <c r="G98" s="15" t="str">
        <f>data_ACS!G256</f>
        <v>S</v>
      </c>
      <c r="H98" s="15">
        <f>data_ACS!H256</f>
        <v>5.4401083538000004</v>
      </c>
      <c r="I98" s="15">
        <f>data_ACS!I256</f>
        <v>1.7589282226</v>
      </c>
      <c r="J98" s="15" t="str">
        <f>data_ACS!J256</f>
        <v>S</v>
      </c>
      <c r="K98" s="15" t="str">
        <f>data_ACS!K256</f>
        <v>S</v>
      </c>
    </row>
    <row r="99" spans="1:11" x14ac:dyDescent="0.35">
      <c r="A99" s="10"/>
      <c r="B99" s="13" t="s">
        <v>494</v>
      </c>
      <c r="C99" s="38">
        <f>data_ACS!C257</f>
        <v>30.857038907</v>
      </c>
      <c r="D99" s="14">
        <f>data_ACS!D257</f>
        <v>25.649567616999999</v>
      </c>
      <c r="E99" s="14" t="str">
        <f>data_ACS!E257</f>
        <v>S</v>
      </c>
      <c r="F99" s="14" t="str">
        <f>data_ACS!F257</f>
        <v>S</v>
      </c>
      <c r="G99" s="14">
        <f>data_ACS!G257</f>
        <v>29.975233113000002</v>
      </c>
      <c r="H99" s="14">
        <f>data_ACS!H257</f>
        <v>26.651455260999999</v>
      </c>
      <c r="I99" s="14">
        <f>data_ACS!I257</f>
        <v>24.924992935999999</v>
      </c>
      <c r="J99" s="14">
        <f>data_ACS!J257</f>
        <v>33.842103254000001</v>
      </c>
      <c r="K99" s="14">
        <f>data_ACS!K257</f>
        <v>40.479988781000003</v>
      </c>
    </row>
    <row r="100" spans="1:11" x14ac:dyDescent="0.35">
      <c r="A100" s="10"/>
      <c r="B100" s="12" t="s">
        <v>492</v>
      </c>
      <c r="C100" s="39">
        <f>data_ACS!C258</f>
        <v>1.4377339507</v>
      </c>
      <c r="D100" s="15">
        <f>data_ACS!D258</f>
        <v>5.0267969382000004</v>
      </c>
      <c r="E100" s="15" t="str">
        <f>data_ACS!E258</f>
        <v>S</v>
      </c>
      <c r="F100" s="15" t="str">
        <f>data_ACS!F258</f>
        <v>S</v>
      </c>
      <c r="G100" s="15">
        <f>data_ACS!G258</f>
        <v>3.2605452136999999</v>
      </c>
      <c r="H100" s="15">
        <f>data_ACS!H258</f>
        <v>2.8838714415000002</v>
      </c>
      <c r="I100" s="15">
        <f>data_ACS!I258</f>
        <v>4.4247575761000002</v>
      </c>
      <c r="J100" s="15">
        <f>data_ACS!J258</f>
        <v>3.0328455683</v>
      </c>
      <c r="K100" s="15">
        <f>data_ACS!K258</f>
        <v>3.1959817049999999</v>
      </c>
    </row>
    <row r="101" spans="1:11" x14ac:dyDescent="0.35">
      <c r="A101" s="10"/>
      <c r="B101" s="13" t="s">
        <v>493</v>
      </c>
      <c r="C101" s="38">
        <f>data_ACS!C259</f>
        <v>36.522734706999998</v>
      </c>
      <c r="D101" s="14">
        <f>data_ACS!D259</f>
        <v>40.866319844000003</v>
      </c>
      <c r="E101" s="14">
        <f>data_ACS!E259</f>
        <v>24.015718864</v>
      </c>
      <c r="F101" s="14" t="str">
        <f>data_ACS!F259</f>
        <v>S</v>
      </c>
      <c r="G101" s="14">
        <f>data_ACS!G259</f>
        <v>54.797695199000003</v>
      </c>
      <c r="H101" s="14">
        <f>data_ACS!H259</f>
        <v>39.653445321</v>
      </c>
      <c r="I101" s="14" t="str">
        <f>data_ACS!I259</f>
        <v>S</v>
      </c>
      <c r="J101" s="14" t="str">
        <f>data_ACS!J259</f>
        <v>S</v>
      </c>
      <c r="K101" s="14" t="str">
        <f>data_ACS!K259</f>
        <v>S</v>
      </c>
    </row>
    <row r="102" spans="1:11" x14ac:dyDescent="0.35">
      <c r="A102" s="10"/>
      <c r="B102" s="12" t="s">
        <v>492</v>
      </c>
      <c r="C102" s="39">
        <f>data_ACS!C260</f>
        <v>4.3455362951999996</v>
      </c>
      <c r="D102" s="15">
        <f>data_ACS!D260</f>
        <v>6.1238873510999996</v>
      </c>
      <c r="E102" s="15">
        <f>data_ACS!E260</f>
        <v>10.662742852999999</v>
      </c>
      <c r="F102" s="15" t="str">
        <f>data_ACS!F260</f>
        <v>S</v>
      </c>
      <c r="G102" s="15">
        <f>data_ACS!G260</f>
        <v>7.7373962417</v>
      </c>
      <c r="H102" s="15">
        <f>data_ACS!H260</f>
        <v>17.363389349999999</v>
      </c>
      <c r="I102" s="15" t="str">
        <f>data_ACS!I260</f>
        <v>S</v>
      </c>
      <c r="J102" s="15" t="str">
        <f>data_ACS!J260</f>
        <v>S</v>
      </c>
      <c r="K102" s="15" t="str">
        <f>data_ACS!K260</f>
        <v>S</v>
      </c>
    </row>
    <row r="103" spans="1:11" x14ac:dyDescent="0.35">
      <c r="A103" s="10"/>
      <c r="B103" s="13" t="s">
        <v>804</v>
      </c>
      <c r="C103" s="38">
        <f>data_ACS!C261</f>
        <v>24.258955480000001</v>
      </c>
      <c r="D103" s="14" t="str">
        <f>data_ACS!D261</f>
        <v>S</v>
      </c>
      <c r="E103" s="14" t="str">
        <f>data_ACS!E261</f>
        <v>S</v>
      </c>
      <c r="F103" s="14" t="str">
        <f>data_ACS!F261</f>
        <v>S</v>
      </c>
      <c r="G103" s="14">
        <f>data_ACS!G261</f>
        <v>41.743515264000003</v>
      </c>
      <c r="H103" s="14" t="str">
        <f>data_ACS!H261</f>
        <v>S</v>
      </c>
      <c r="I103" s="14" t="str">
        <f>data_ACS!I261</f>
        <v>S</v>
      </c>
      <c r="J103" s="14" t="str">
        <f>data_ACS!J261</f>
        <v>S</v>
      </c>
      <c r="K103" s="14" t="str">
        <f>data_ACS!K261</f>
        <v>S</v>
      </c>
    </row>
    <row r="104" spans="1:11" x14ac:dyDescent="0.35">
      <c r="A104" s="10"/>
      <c r="B104" s="12" t="s">
        <v>492</v>
      </c>
      <c r="C104" s="39">
        <f>data_ACS!C262</f>
        <v>7.6387776417</v>
      </c>
      <c r="D104" s="15" t="str">
        <f>data_ACS!D262</f>
        <v>S</v>
      </c>
      <c r="E104" s="15" t="str">
        <f>data_ACS!E262</f>
        <v>S</v>
      </c>
      <c r="F104" s="15" t="str">
        <f>data_ACS!F262</f>
        <v>S</v>
      </c>
      <c r="G104" s="15">
        <f>data_ACS!G262</f>
        <v>15.168277544</v>
      </c>
      <c r="H104" s="15" t="str">
        <f>data_ACS!H262</f>
        <v>S</v>
      </c>
      <c r="I104" s="15" t="str">
        <f>data_ACS!I262</f>
        <v>S</v>
      </c>
      <c r="J104" s="15" t="str">
        <f>data_ACS!J262</f>
        <v>S</v>
      </c>
      <c r="K104" s="15" t="str">
        <f>data_ACS!K262</f>
        <v>S</v>
      </c>
    </row>
    <row r="105" spans="1:11" x14ac:dyDescent="0.35">
      <c r="A105" s="10"/>
      <c r="B105" s="12"/>
      <c r="C105" s="39"/>
      <c r="D105" s="15"/>
      <c r="E105" s="15"/>
      <c r="F105" s="15"/>
      <c r="G105" s="15"/>
      <c r="H105" s="15"/>
      <c r="I105" s="15"/>
      <c r="J105" s="15"/>
      <c r="K105" s="15"/>
    </row>
    <row r="106" spans="1:11" x14ac:dyDescent="0.35">
      <c r="A106" s="10"/>
      <c r="B106" s="148" t="s">
        <v>1113</v>
      </c>
      <c r="C106" s="148"/>
      <c r="D106" s="148"/>
      <c r="E106" s="148"/>
      <c r="F106" s="148"/>
      <c r="G106" s="15"/>
      <c r="H106" s="15"/>
      <c r="I106" s="15"/>
      <c r="J106" s="15"/>
      <c r="K106" s="15"/>
    </row>
    <row r="107" spans="1:11" x14ac:dyDescent="0.35">
      <c r="A107" s="10"/>
      <c r="C107" s="40"/>
      <c r="D107" s="16"/>
      <c r="E107" s="16"/>
      <c r="F107" s="16"/>
      <c r="G107" s="16"/>
      <c r="H107" s="16"/>
      <c r="I107" s="16"/>
      <c r="J107" s="16"/>
      <c r="K107" s="16"/>
    </row>
    <row r="108" spans="1:11" x14ac:dyDescent="0.35">
      <c r="A108" s="10" t="s">
        <v>816</v>
      </c>
      <c r="C108" s="40"/>
      <c r="D108" s="16"/>
      <c r="E108" s="16"/>
      <c r="F108" s="16"/>
      <c r="G108" s="16"/>
      <c r="H108" s="16"/>
      <c r="I108" s="16"/>
      <c r="J108" s="16"/>
      <c r="K108" s="16"/>
    </row>
    <row r="109" spans="1:11" x14ac:dyDescent="0.35">
      <c r="A109" s="10"/>
      <c r="B109" t="s">
        <v>498</v>
      </c>
      <c r="C109" s="41">
        <f>ROUND(data_ACS!C264,-1)</f>
        <v>-6930</v>
      </c>
      <c r="D109" s="17">
        <f>ROUND(data_ACS!D264,-1)</f>
        <v>-2290</v>
      </c>
      <c r="E109" s="17">
        <f>ROUND(data_ACS!E264,-1)</f>
        <v>-540</v>
      </c>
      <c r="F109" s="17" t="str">
        <f>data_ACS!F264</f>
        <v>S</v>
      </c>
      <c r="G109" s="17">
        <f>ROUND(data_ACS!G264,-1)</f>
        <v>-2670</v>
      </c>
      <c r="H109" s="17">
        <f>ROUND(data_ACS!H264,-1)</f>
        <v>-670</v>
      </c>
      <c r="I109" s="17" t="str">
        <f>data_ACS!I264</f>
        <v>S</v>
      </c>
      <c r="J109" s="17" t="str">
        <f>data_ACS!J264</f>
        <v>S</v>
      </c>
      <c r="K109" s="17" t="str">
        <f>data_ACS!K264</f>
        <v>S</v>
      </c>
    </row>
    <row r="110" spans="1:11" x14ac:dyDescent="0.35">
      <c r="A110" s="10"/>
      <c r="B110" t="s">
        <v>499</v>
      </c>
      <c r="C110" s="41">
        <f>ROUND(data_ACS!C263,-1)</f>
        <v>-19930</v>
      </c>
      <c r="D110" s="17">
        <f>ROUND(data_ACS!D263,-1)</f>
        <v>-1270</v>
      </c>
      <c r="E110" s="17" t="str">
        <f>data_ACS!E263</f>
        <v>S</v>
      </c>
      <c r="F110" s="17" t="str">
        <f>data_ACS!F263</f>
        <v>S</v>
      </c>
      <c r="G110" s="17">
        <f>ROUND(data_ACS!G263,-1)</f>
        <v>-3600</v>
      </c>
      <c r="H110" s="17">
        <f>ROUND(data_ACS!H263,-1)</f>
        <v>-3010</v>
      </c>
      <c r="I110" s="17">
        <f>ROUND(data_ACS!I263,-1)</f>
        <v>-1540</v>
      </c>
      <c r="J110" s="17">
        <f>ROUND(data_ACS!J263,-1)</f>
        <v>-4510</v>
      </c>
      <c r="K110" s="17">
        <f>ROUND(data_ACS!K263,-1)</f>
        <v>-5470</v>
      </c>
    </row>
    <row r="111" spans="1:11" x14ac:dyDescent="0.35">
      <c r="A111" s="10"/>
      <c r="B111" t="s">
        <v>495</v>
      </c>
      <c r="C111" s="41">
        <f>ROUND(data_ACS!C265,-1)</f>
        <v>-4210</v>
      </c>
      <c r="D111" s="17" t="str">
        <f>data_ACS!D265</f>
        <v>S</v>
      </c>
      <c r="E111" s="17" t="str">
        <f>data_ACS!E265</f>
        <v>S</v>
      </c>
      <c r="F111" s="17" t="str">
        <f>data_ACS!F265</f>
        <v>S</v>
      </c>
      <c r="G111" s="17">
        <f>ROUND(data_ACS!G265,-1)</f>
        <v>-1600</v>
      </c>
      <c r="H111" s="17" t="str">
        <f>data_ACS!H265</f>
        <v>S</v>
      </c>
      <c r="I111" s="17" t="str">
        <f>data_ACS!I265</f>
        <v>S</v>
      </c>
      <c r="J111" s="17" t="str">
        <f>data_ACS!J265</f>
        <v>S</v>
      </c>
      <c r="K111" s="17" t="str">
        <f>data_ACS!K265</f>
        <v>S</v>
      </c>
    </row>
    <row r="112" spans="1:11" x14ac:dyDescent="0.35">
      <c r="A112" s="10"/>
      <c r="C112" s="41"/>
      <c r="D112" s="17"/>
      <c r="E112" s="17"/>
      <c r="F112" s="17"/>
      <c r="G112" s="17"/>
      <c r="H112" s="17"/>
      <c r="I112" s="17"/>
      <c r="J112" s="17"/>
      <c r="K112" s="17"/>
    </row>
    <row r="113" spans="1:11" x14ac:dyDescent="0.35">
      <c r="A113" s="10"/>
      <c r="B113" s="148" t="s">
        <v>1113</v>
      </c>
      <c r="C113" s="148"/>
      <c r="D113" s="148"/>
      <c r="E113" s="148"/>
      <c r="F113" s="148"/>
      <c r="G113" s="17"/>
      <c r="H113" s="17"/>
      <c r="I113" s="17"/>
      <c r="J113" s="17"/>
      <c r="K113" s="17"/>
    </row>
    <row r="114" spans="1:11" x14ac:dyDescent="0.35">
      <c r="A114" s="10"/>
      <c r="C114" s="40"/>
      <c r="D114" s="16"/>
      <c r="E114" s="16"/>
      <c r="F114" s="16"/>
      <c r="G114" s="16"/>
      <c r="H114" s="16"/>
      <c r="I114" s="16"/>
      <c r="J114" s="16"/>
      <c r="K114" s="16"/>
    </row>
    <row r="115" spans="1:11" x14ac:dyDescent="0.35">
      <c r="A115" s="10" t="s">
        <v>810</v>
      </c>
      <c r="C115" s="40"/>
      <c r="D115" s="16"/>
      <c r="E115" s="16"/>
      <c r="F115" s="16"/>
      <c r="G115" s="16"/>
      <c r="H115" s="16"/>
      <c r="I115" s="16"/>
      <c r="J115" s="16"/>
      <c r="K115" s="16"/>
    </row>
    <row r="116" spans="1:11" ht="16.5" customHeight="1" x14ac:dyDescent="0.4">
      <c r="A116" s="3"/>
      <c r="B116" s="13" t="s">
        <v>803</v>
      </c>
      <c r="C116" s="38">
        <f>data_ACS!C266</f>
        <v>57.911455469000003</v>
      </c>
      <c r="D116" s="14">
        <f>data_ACS!D266</f>
        <v>61.172424855999999</v>
      </c>
      <c r="E116" s="14">
        <f>data_ACS!E266</f>
        <v>44.090039732000001</v>
      </c>
      <c r="F116" s="14">
        <f>data_ACS!F266</f>
        <v>39.631525039000003</v>
      </c>
      <c r="G116" s="14">
        <f>data_ACS!G266</f>
        <v>64.025520822999994</v>
      </c>
      <c r="H116" s="14">
        <f>data_ACS!H266</f>
        <v>68.144158220999998</v>
      </c>
      <c r="I116" s="14">
        <f>data_ACS!I266</f>
        <v>49.878304327000002</v>
      </c>
      <c r="J116" s="14">
        <f>data_ACS!J266</f>
        <v>80.374287058999997</v>
      </c>
      <c r="K116" s="14">
        <f>data_ACS!K266</f>
        <v>84.442821006000003</v>
      </c>
    </row>
    <row r="117" spans="1:11" ht="16.5" customHeight="1" x14ac:dyDescent="0.4">
      <c r="A117" s="3"/>
      <c r="B117" s="12" t="s">
        <v>492</v>
      </c>
      <c r="C117" s="39">
        <f>data_ACS!C267</f>
        <v>0.89164054370000001</v>
      </c>
      <c r="D117" s="15">
        <f>data_ACS!D267</f>
        <v>2.2275804998000002</v>
      </c>
      <c r="E117" s="15">
        <f>data_ACS!E267</f>
        <v>2.2530954899000002</v>
      </c>
      <c r="F117" s="15">
        <f>data_ACS!F267</f>
        <v>2.4154514370000002</v>
      </c>
      <c r="G117" s="15">
        <f>data_ACS!G267</f>
        <v>2.6109748794000001</v>
      </c>
      <c r="H117" s="15">
        <f>data_ACS!H267</f>
        <v>2.8212399536000001</v>
      </c>
      <c r="I117" s="15">
        <f>data_ACS!I267</f>
        <v>2.0230029435999999</v>
      </c>
      <c r="J117" s="15">
        <f>data_ACS!J267</f>
        <v>2.9651587037999998</v>
      </c>
      <c r="K117" s="15">
        <f>data_ACS!K267</f>
        <v>2.9078815114999998</v>
      </c>
    </row>
    <row r="118" spans="1:11" x14ac:dyDescent="0.35">
      <c r="A118" s="10"/>
      <c r="B118" s="13" t="s">
        <v>491</v>
      </c>
      <c r="C118" s="38">
        <f>data_ACS!C268</f>
        <v>44.461043812</v>
      </c>
      <c r="D118" s="14">
        <f>data_ACS!D268</f>
        <v>55.151832454999997</v>
      </c>
      <c r="E118" s="14">
        <f>data_ACS!E268</f>
        <v>41.167144049999997</v>
      </c>
      <c r="F118" s="14">
        <f>data_ACS!F268</f>
        <v>36.919862258999999</v>
      </c>
      <c r="G118" s="14">
        <f>data_ACS!G268</f>
        <v>38.586188053000001</v>
      </c>
      <c r="H118" s="14">
        <f>data_ACS!H268</f>
        <v>53.736025198</v>
      </c>
      <c r="I118" s="14">
        <f>data_ACS!I268</f>
        <v>44.284750701</v>
      </c>
      <c r="J118" s="14" t="str">
        <f>data_ACS!J268</f>
        <v>S</v>
      </c>
      <c r="K118" s="14">
        <f>data_ACS!K268</f>
        <v>73.827175169</v>
      </c>
    </row>
    <row r="119" spans="1:11" x14ac:dyDescent="0.35">
      <c r="A119" s="10"/>
      <c r="B119" s="12" t="s">
        <v>492</v>
      </c>
      <c r="C119" s="39">
        <f>data_ACS!C269</f>
        <v>1.3384055135999999</v>
      </c>
      <c r="D119" s="15">
        <f>data_ACS!D269</f>
        <v>2.9463868148999999</v>
      </c>
      <c r="E119" s="15">
        <f>data_ACS!E269</f>
        <v>2.5583411167999999</v>
      </c>
      <c r="F119" s="15">
        <f>data_ACS!F269</f>
        <v>2.6861619895</v>
      </c>
      <c r="G119" s="15">
        <f>data_ACS!G269</f>
        <v>5.3715178727000001</v>
      </c>
      <c r="H119" s="15">
        <f>data_ACS!H269</f>
        <v>6.7005489746000002</v>
      </c>
      <c r="I119" s="15">
        <f>data_ACS!I269</f>
        <v>2.4393769794</v>
      </c>
      <c r="J119" s="15" t="str">
        <f>data_ACS!J269</f>
        <v>S</v>
      </c>
      <c r="K119" s="15">
        <f>data_ACS!K269</f>
        <v>26.939146153999999</v>
      </c>
    </row>
    <row r="120" spans="1:11" x14ac:dyDescent="0.35">
      <c r="A120" s="10"/>
      <c r="B120" s="13" t="s">
        <v>494</v>
      </c>
      <c r="C120" s="38">
        <f>data_ACS!C270</f>
        <v>74.451417786999997</v>
      </c>
      <c r="D120" s="14">
        <f>data_ACS!D270</f>
        <v>67.996979942999999</v>
      </c>
      <c r="E120" s="14">
        <f>data_ACS!E270</f>
        <v>63.692741245000001</v>
      </c>
      <c r="F120" s="14" t="str">
        <f>data_ACS!F270</f>
        <v>S</v>
      </c>
      <c r="G120" s="14">
        <f>data_ACS!G270</f>
        <v>71.064369334999995</v>
      </c>
      <c r="H120" s="14">
        <f>data_ACS!H270</f>
        <v>72.756592136999998</v>
      </c>
      <c r="I120" s="14">
        <f>data_ACS!I270</f>
        <v>64.540891604999999</v>
      </c>
      <c r="J120" s="14">
        <f>data_ACS!J270</f>
        <v>81.586877619999996</v>
      </c>
      <c r="K120" s="14">
        <f>data_ACS!K270</f>
        <v>85.278043909999994</v>
      </c>
    </row>
    <row r="121" spans="1:11" x14ac:dyDescent="0.35">
      <c r="A121" s="10"/>
      <c r="B121" s="12" t="s">
        <v>492</v>
      </c>
      <c r="C121" s="39">
        <f>data_ACS!C271</f>
        <v>1.631831437</v>
      </c>
      <c r="D121" s="15">
        <f>data_ACS!D271</f>
        <v>5.9420358270999998</v>
      </c>
      <c r="E121" s="15">
        <f>data_ACS!E271</f>
        <v>18.493087619000001</v>
      </c>
      <c r="F121" s="15" t="str">
        <f>data_ACS!F271</f>
        <v>S</v>
      </c>
      <c r="G121" s="15">
        <f>data_ACS!G271</f>
        <v>3.5768459430999999</v>
      </c>
      <c r="H121" s="15">
        <f>data_ACS!H271</f>
        <v>3.7125500992</v>
      </c>
      <c r="I121" s="15">
        <f>data_ACS!I271</f>
        <v>5.7161078537999996</v>
      </c>
      <c r="J121" s="15">
        <f>data_ACS!J271</f>
        <v>3.1391327431999998</v>
      </c>
      <c r="K121" s="15">
        <f>data_ACS!K271</f>
        <v>3.182965974</v>
      </c>
    </row>
    <row r="122" spans="1:11" x14ac:dyDescent="0.35">
      <c r="A122" s="10"/>
      <c r="B122" s="13" t="s">
        <v>493</v>
      </c>
      <c r="C122" s="38">
        <f>data_ACS!C272</f>
        <v>69.639352306000006</v>
      </c>
      <c r="D122" s="14">
        <f>data_ACS!D272</f>
        <v>75.951657888</v>
      </c>
      <c r="E122" s="14">
        <f>data_ACS!E272</f>
        <v>52.816469609999999</v>
      </c>
      <c r="F122" s="14">
        <f>data_ACS!F272</f>
        <v>48.679324811000001</v>
      </c>
      <c r="G122" s="14">
        <f>data_ACS!G272</f>
        <v>82.481161545000006</v>
      </c>
      <c r="H122" s="14">
        <f>data_ACS!H272</f>
        <v>81.679010746000003</v>
      </c>
      <c r="I122" s="14">
        <f>data_ACS!I272</f>
        <v>54.472515160999997</v>
      </c>
      <c r="J122" s="14" t="str">
        <f>data_ACS!J272</f>
        <v>S</v>
      </c>
      <c r="K122" s="14" t="str">
        <f>data_ACS!K272</f>
        <v>S</v>
      </c>
    </row>
    <row r="123" spans="1:11" x14ac:dyDescent="0.35">
      <c r="A123" s="10"/>
      <c r="B123" s="12" t="s">
        <v>492</v>
      </c>
      <c r="C123" s="39">
        <f>data_ACS!C273</f>
        <v>4.6898938803999997</v>
      </c>
      <c r="D123" s="15">
        <f>data_ACS!D273</f>
        <v>5.2367952098000004</v>
      </c>
      <c r="E123" s="15">
        <f>data_ACS!E273</f>
        <v>12.656139702000001</v>
      </c>
      <c r="F123" s="15">
        <f>data_ACS!F273</f>
        <v>14.176558426</v>
      </c>
      <c r="G123" s="15">
        <f>data_ACS!G273</f>
        <v>7.2619014778000004</v>
      </c>
      <c r="H123" s="15">
        <f>data_ACS!H273</f>
        <v>18.530297266000002</v>
      </c>
      <c r="I123" s="15">
        <f>data_ACS!I273</f>
        <v>17.895010149000001</v>
      </c>
      <c r="J123" s="15" t="str">
        <f>data_ACS!J273</f>
        <v>S</v>
      </c>
      <c r="K123" s="15" t="str">
        <f>data_ACS!K273</f>
        <v>S</v>
      </c>
    </row>
    <row r="124" spans="1:11" x14ac:dyDescent="0.35">
      <c r="A124" s="10"/>
      <c r="B124" s="13" t="s">
        <v>804</v>
      </c>
      <c r="C124" s="38">
        <f>data_ACS!C274</f>
        <v>62.026475413</v>
      </c>
      <c r="D124" s="14">
        <f>data_ACS!D274</f>
        <v>68.371471588999995</v>
      </c>
      <c r="E124" s="14">
        <f>data_ACS!E274</f>
        <v>46.517426305000001</v>
      </c>
      <c r="F124" s="14">
        <f>data_ACS!F274</f>
        <v>53.367961874999999</v>
      </c>
      <c r="G124" s="14">
        <f>data_ACS!G274</f>
        <v>75.006181201000004</v>
      </c>
      <c r="H124" s="14" t="str">
        <f>data_ACS!H274</f>
        <v>S</v>
      </c>
      <c r="I124" s="14">
        <f>data_ACS!I274</f>
        <v>52.791178258000002</v>
      </c>
      <c r="J124" s="14" t="str">
        <f>data_ACS!J274</f>
        <v>S</v>
      </c>
      <c r="K124" s="14" t="str">
        <f>data_ACS!K274</f>
        <v>S</v>
      </c>
    </row>
    <row r="125" spans="1:11" x14ac:dyDescent="0.35">
      <c r="A125" s="10"/>
      <c r="B125" s="12" t="s">
        <v>492</v>
      </c>
      <c r="C125" s="39">
        <f>data_ACS!C275</f>
        <v>9.0614869902000006</v>
      </c>
      <c r="D125" s="15">
        <f>data_ACS!D275</f>
        <v>15.257846087000001</v>
      </c>
      <c r="E125" s="15">
        <f>data_ACS!E275</f>
        <v>16.292944724000002</v>
      </c>
      <c r="F125" s="15">
        <f>data_ACS!F275</f>
        <v>20.841158692</v>
      </c>
      <c r="G125" s="15">
        <f>data_ACS!G275</f>
        <v>17.450145056</v>
      </c>
      <c r="H125" s="15" t="str">
        <f>data_ACS!H275</f>
        <v>S</v>
      </c>
      <c r="I125" s="15">
        <f>data_ACS!I275</f>
        <v>24.592751033999999</v>
      </c>
      <c r="J125" s="15" t="str">
        <f>data_ACS!J275</f>
        <v>S</v>
      </c>
      <c r="K125" s="15" t="str">
        <f>data_ACS!K275</f>
        <v>S</v>
      </c>
    </row>
    <row r="126" spans="1:11" x14ac:dyDescent="0.35">
      <c r="A126" s="10"/>
      <c r="B126" s="12"/>
      <c r="C126" s="39"/>
      <c r="D126" s="15"/>
      <c r="E126" s="15"/>
      <c r="F126" s="15"/>
      <c r="G126" s="15"/>
      <c r="H126" s="15"/>
      <c r="I126" s="15"/>
      <c r="J126" s="15"/>
      <c r="K126" s="15"/>
    </row>
    <row r="127" spans="1:11" x14ac:dyDescent="0.35">
      <c r="A127" s="10"/>
      <c r="B127" s="148" t="s">
        <v>1113</v>
      </c>
      <c r="C127" s="148"/>
      <c r="D127" s="148"/>
      <c r="E127" s="148"/>
      <c r="F127" s="148"/>
      <c r="G127" s="15"/>
      <c r="H127" s="15"/>
      <c r="I127" s="15"/>
      <c r="J127" s="15"/>
      <c r="K127" s="15"/>
    </row>
    <row r="128" spans="1:11" x14ac:dyDescent="0.35">
      <c r="A128" s="10"/>
      <c r="C128" s="40"/>
      <c r="D128" s="16"/>
      <c r="E128" s="16"/>
      <c r="F128" s="16"/>
      <c r="G128" s="16"/>
      <c r="H128" s="16"/>
      <c r="I128" s="16"/>
      <c r="J128" s="16"/>
      <c r="K128" s="16"/>
    </row>
    <row r="129" spans="1:11" x14ac:dyDescent="0.35">
      <c r="A129" s="10" t="s">
        <v>817</v>
      </c>
      <c r="C129" s="40"/>
      <c r="D129" s="16"/>
      <c r="E129" s="16"/>
      <c r="F129" s="16"/>
      <c r="G129" s="16"/>
      <c r="H129" s="16"/>
      <c r="I129" s="16"/>
      <c r="J129" s="16"/>
      <c r="K129" s="16"/>
    </row>
    <row r="130" spans="1:11" x14ac:dyDescent="0.35">
      <c r="A130" s="10"/>
      <c r="B130" t="s">
        <v>498</v>
      </c>
      <c r="C130" s="41">
        <f>ROUND(data_ACS!C277,-1)</f>
        <v>-6160</v>
      </c>
      <c r="D130" s="17">
        <f>ROUND(data_ACS!D277,-1)</f>
        <v>-2210</v>
      </c>
      <c r="E130" s="17">
        <f>ROUND(data_ACS!E277,-1)</f>
        <v>-290</v>
      </c>
      <c r="F130" s="17">
        <f>ROUND(data_ACS!F277,-1)</f>
        <v>-130</v>
      </c>
      <c r="G130" s="17">
        <f>ROUND(data_ACS!G277,-1)</f>
        <v>-2180</v>
      </c>
      <c r="H130" s="17">
        <f>ROUND(data_ACS!H277,-1)</f>
        <v>-790</v>
      </c>
      <c r="I130" s="17">
        <f>ROUND(data_ACS!I277,-1)</f>
        <v>-240</v>
      </c>
      <c r="J130" s="17" t="str">
        <f>data_ACS!J277</f>
        <v>S</v>
      </c>
      <c r="K130" s="17" t="str">
        <f>data_ACS!K277</f>
        <v>S</v>
      </c>
    </row>
    <row r="131" spans="1:11" x14ac:dyDescent="0.35">
      <c r="A131" s="10"/>
      <c r="B131" t="s">
        <v>499</v>
      </c>
      <c r="C131" s="41">
        <f>ROUND(data_ACS!C276,-1)</f>
        <v>-26380</v>
      </c>
      <c r="D131" s="17">
        <f>ROUND(data_ACS!D276,-1)</f>
        <v>-1710</v>
      </c>
      <c r="E131" s="17" t="str">
        <f>data_ACS!E276</f>
        <v>N</v>
      </c>
      <c r="F131" s="17" t="str">
        <f>data_ACS!F276</f>
        <v>S</v>
      </c>
      <c r="G131" s="17">
        <f>ROUND(data_ACS!G276,-1)</f>
        <v>-4400</v>
      </c>
      <c r="H131" s="17">
        <f>ROUND(data_ACS!H276,-1)</f>
        <v>-4620</v>
      </c>
      <c r="I131" s="17">
        <f>ROUND(data_ACS!I276,-1)</f>
        <v>-1850</v>
      </c>
      <c r="J131" s="17">
        <f>ROUND(data_ACS!J276,-1)</f>
        <v>-6530</v>
      </c>
      <c r="K131" s="17">
        <f>ROUND(data_ACS!K276,-1)</f>
        <v>-6920</v>
      </c>
    </row>
    <row r="132" spans="1:11" x14ac:dyDescent="0.35">
      <c r="A132" s="10"/>
      <c r="B132" t="s">
        <v>495</v>
      </c>
      <c r="C132" s="41">
        <f>ROUND(data_ACS!C278,-1)</f>
        <v>-4600</v>
      </c>
      <c r="D132" s="17">
        <f>ROUND(data_ACS!D278,-1)</f>
        <v>-1280</v>
      </c>
      <c r="E132" s="17">
        <f>ROUND(data_ACS!E278,-1)</f>
        <v>-110</v>
      </c>
      <c r="F132" s="17">
        <f>ROUND(data_ACS!F278,-1)</f>
        <v>-350</v>
      </c>
      <c r="G132" s="17">
        <f>ROUND(data_ACS!G278,-1)</f>
        <v>-1450</v>
      </c>
      <c r="H132" s="17" t="str">
        <f>data_ACS!H278</f>
        <v>S</v>
      </c>
      <c r="I132" s="17">
        <f>ROUND(data_ACS!I278,-1)</f>
        <v>-300</v>
      </c>
      <c r="J132" s="17" t="str">
        <f>data_ACS!J278</f>
        <v>S</v>
      </c>
      <c r="K132" s="17" t="str">
        <f>data_ACS!K278</f>
        <v>S</v>
      </c>
    </row>
    <row r="133" spans="1:11" x14ac:dyDescent="0.35">
      <c r="A133" s="10"/>
      <c r="C133" s="41"/>
      <c r="D133" s="17"/>
      <c r="E133" s="17"/>
      <c r="F133" s="17"/>
      <c r="G133" s="17"/>
      <c r="H133" s="17"/>
      <c r="I133" s="17"/>
      <c r="J133" s="17"/>
      <c r="K133" s="17"/>
    </row>
    <row r="134" spans="1:11" ht="36" customHeight="1" x14ac:dyDescent="0.35">
      <c r="A134" s="10"/>
      <c r="B134" s="148" t="s">
        <v>1114</v>
      </c>
      <c r="C134" s="148"/>
      <c r="D134" s="148"/>
      <c r="E134" s="148"/>
      <c r="F134" s="17"/>
      <c r="G134" s="17"/>
      <c r="H134" s="17"/>
      <c r="I134" s="17"/>
      <c r="J134" s="17"/>
      <c r="K134" s="17"/>
    </row>
    <row r="135" spans="1:11" x14ac:dyDescent="0.35">
      <c r="A135" s="10"/>
      <c r="C135" s="40"/>
      <c r="D135" s="16"/>
      <c r="E135" s="16"/>
      <c r="F135" s="16"/>
      <c r="G135" s="16"/>
      <c r="H135" s="16"/>
      <c r="I135" s="16"/>
      <c r="J135" s="16"/>
      <c r="K135" s="16"/>
    </row>
    <row r="136" spans="1:11" x14ac:dyDescent="0.35">
      <c r="A136" s="10" t="s">
        <v>501</v>
      </c>
      <c r="C136" s="40"/>
      <c r="D136" s="16"/>
      <c r="E136" s="16"/>
      <c r="F136" s="16"/>
      <c r="G136" s="16"/>
      <c r="H136" s="16"/>
      <c r="I136" s="16"/>
      <c r="J136" s="16"/>
      <c r="K136" s="16"/>
    </row>
    <row r="137" spans="1:11" ht="16.5" customHeight="1" x14ac:dyDescent="0.4">
      <c r="A137" s="3"/>
      <c r="B137" s="13" t="s">
        <v>803</v>
      </c>
      <c r="C137" s="38">
        <f>data_ACS!C279</f>
        <v>60.526089652000003</v>
      </c>
      <c r="D137" s="14">
        <f>data_ACS!D279</f>
        <v>64.694926437000007</v>
      </c>
      <c r="E137" s="14">
        <f>data_ACS!E279</f>
        <v>75.666905794000002</v>
      </c>
      <c r="F137" s="14">
        <f>data_ACS!F279</f>
        <v>78.387284155000003</v>
      </c>
      <c r="G137" s="14">
        <f>data_ACS!G279</f>
        <v>49.945664315000002</v>
      </c>
      <c r="H137" s="14">
        <f>data_ACS!H279</f>
        <v>47.203012563999998</v>
      </c>
      <c r="I137" s="14">
        <f>data_ACS!I279</f>
        <v>71.823409663000007</v>
      </c>
      <c r="J137" s="14">
        <f>data_ACS!J279</f>
        <v>32.269234847</v>
      </c>
      <c r="K137" s="14">
        <f>data_ACS!K279</f>
        <v>29.916231059000001</v>
      </c>
    </row>
    <row r="138" spans="1:11" ht="16.5" customHeight="1" x14ac:dyDescent="0.4">
      <c r="A138" s="3"/>
      <c r="B138" s="12" t="s">
        <v>492</v>
      </c>
      <c r="C138" s="39">
        <f>data_ACS!C280</f>
        <v>0.53727022879999997</v>
      </c>
      <c r="D138" s="15">
        <f>data_ACS!D280</f>
        <v>1.4019432632</v>
      </c>
      <c r="E138" s="15">
        <f>data_ACS!E280</f>
        <v>1.4648899113</v>
      </c>
      <c r="F138" s="15">
        <f>data_ACS!F280</f>
        <v>1.1269922603</v>
      </c>
      <c r="G138" s="15">
        <f>data_ACS!G280</f>
        <v>1.3972451179000001</v>
      </c>
      <c r="H138" s="15">
        <f>data_ACS!H280</f>
        <v>1.5311481334000001</v>
      </c>
      <c r="I138" s="15">
        <f>data_ACS!I280</f>
        <v>0.98723961810000005</v>
      </c>
      <c r="J138" s="15">
        <f>data_ACS!J280</f>
        <v>2.0129236274000002</v>
      </c>
      <c r="K138" s="15">
        <f>data_ACS!K280</f>
        <v>1.9584610572000001</v>
      </c>
    </row>
    <row r="139" spans="1:11" x14ac:dyDescent="0.35">
      <c r="A139" s="10"/>
      <c r="B139" s="13" t="s">
        <v>491</v>
      </c>
      <c r="C139" s="38">
        <f>data_ACS!C281</f>
        <v>80.771024507999996</v>
      </c>
      <c r="D139" s="14">
        <f>data_ACS!D281</f>
        <v>82.247185493000003</v>
      </c>
      <c r="E139" s="14">
        <f>data_ACS!E281</f>
        <v>80.424321096</v>
      </c>
      <c r="F139" s="14">
        <f>data_ACS!F281</f>
        <v>80.930621381999998</v>
      </c>
      <c r="G139" s="14">
        <f>data_ACS!G281</f>
        <v>81.689493666999994</v>
      </c>
      <c r="H139" s="14">
        <f>data_ACS!H281</f>
        <v>70.788319725999997</v>
      </c>
      <c r="I139" s="14">
        <f>data_ACS!I281</f>
        <v>82.673965604000003</v>
      </c>
      <c r="J139" s="14">
        <f>data_ACS!J281</f>
        <v>65.075890559000001</v>
      </c>
      <c r="K139" s="14">
        <f>data_ACS!K281</f>
        <v>69.168071136999998</v>
      </c>
    </row>
    <row r="140" spans="1:11" x14ac:dyDescent="0.35">
      <c r="A140" s="10"/>
      <c r="B140" s="12" t="s">
        <v>492</v>
      </c>
      <c r="C140" s="39">
        <f>data_ACS!C282</f>
        <v>0.51399621210000002</v>
      </c>
      <c r="D140" s="15">
        <f>data_ACS!D282</f>
        <v>1.2476942813</v>
      </c>
      <c r="E140" s="15">
        <f>data_ACS!E282</f>
        <v>1.5113191815</v>
      </c>
      <c r="F140" s="15">
        <f>data_ACS!F282</f>
        <v>0.99165710259999995</v>
      </c>
      <c r="G140" s="15">
        <f>data_ACS!G282</f>
        <v>0.72804596420000001</v>
      </c>
      <c r="H140" s="15">
        <f>data_ACS!H282</f>
        <v>1.9133560751000001</v>
      </c>
      <c r="I140" s="15">
        <f>data_ACS!I282</f>
        <v>0.63283505579999999</v>
      </c>
      <c r="J140" s="15">
        <f>data_ACS!J282</f>
        <v>6.3910127896000004</v>
      </c>
      <c r="K140" s="15">
        <f>data_ACS!K282</f>
        <v>10.753089624999999</v>
      </c>
    </row>
    <row r="141" spans="1:11" x14ac:dyDescent="0.35">
      <c r="A141" s="10"/>
      <c r="B141" s="13" t="s">
        <v>494</v>
      </c>
      <c r="C141" s="38">
        <f>data_ACS!C283</f>
        <v>37.929478609999997</v>
      </c>
      <c r="D141" s="14">
        <f>data_ACS!D283</f>
        <v>41.632378309000003</v>
      </c>
      <c r="E141" s="14">
        <f>data_ACS!E283</f>
        <v>53.277665206999998</v>
      </c>
      <c r="F141" s="14">
        <f>data_ACS!F283</f>
        <v>70.625421438999993</v>
      </c>
      <c r="G141" s="14">
        <f>data_ACS!G283</f>
        <v>42.410685448000002</v>
      </c>
      <c r="H141" s="14">
        <f>data_ACS!H283</f>
        <v>39.531127597999998</v>
      </c>
      <c r="I141" s="14">
        <f>data_ACS!I283</f>
        <v>45.398034254000002</v>
      </c>
      <c r="J141" s="14">
        <f>data_ACS!J283</f>
        <v>30.905602036000001</v>
      </c>
      <c r="K141" s="14">
        <f>data_ACS!K283</f>
        <v>27.742914265</v>
      </c>
    </row>
    <row r="142" spans="1:11" x14ac:dyDescent="0.35">
      <c r="A142" s="10"/>
      <c r="B142" s="12" t="s">
        <v>492</v>
      </c>
      <c r="C142" s="39">
        <f>data_ACS!C284</f>
        <v>0.97301501150000003</v>
      </c>
      <c r="D142" s="15">
        <f>data_ACS!D284</f>
        <v>3.391229702</v>
      </c>
      <c r="E142" s="15">
        <f>data_ACS!E284</f>
        <v>7.0490745394000003</v>
      </c>
      <c r="F142" s="15">
        <f>data_ACS!F284</f>
        <v>0.92068408140000002</v>
      </c>
      <c r="G142" s="15">
        <f>data_ACS!G284</f>
        <v>2.1955391340000001</v>
      </c>
      <c r="H142" s="15">
        <f>data_ACS!H284</f>
        <v>2.0846998641000001</v>
      </c>
      <c r="I142" s="15">
        <f>data_ACS!I284</f>
        <v>2.8942144400999998</v>
      </c>
      <c r="J142" s="15">
        <f>data_ACS!J284</f>
        <v>2.1369675417999998</v>
      </c>
      <c r="K142" s="15">
        <f>data_ACS!K284</f>
        <v>2.0274415265000001</v>
      </c>
    </row>
    <row r="143" spans="1:11" x14ac:dyDescent="0.35">
      <c r="A143" s="10"/>
      <c r="B143" s="13" t="s">
        <v>493</v>
      </c>
      <c r="C143" s="38">
        <f>data_ACS!C285</f>
        <v>40.646617423000002</v>
      </c>
      <c r="D143" s="14">
        <f>data_ACS!D285</f>
        <v>33.733171871000003</v>
      </c>
      <c r="E143" s="14">
        <f>data_ACS!E285</f>
        <v>57.694126552</v>
      </c>
      <c r="F143" s="14">
        <f>data_ACS!F285</f>
        <v>69.202977868000005</v>
      </c>
      <c r="G143" s="14">
        <f>data_ACS!G285</f>
        <v>22.430312573999998</v>
      </c>
      <c r="H143" s="14">
        <f>data_ACS!H285</f>
        <v>27.008826671000001</v>
      </c>
      <c r="I143" s="14">
        <f>data_ACS!I285</f>
        <v>61.614413994000003</v>
      </c>
      <c r="J143" s="14">
        <f>data_ACS!J285</f>
        <v>35.142691102999997</v>
      </c>
      <c r="K143" s="14" t="str">
        <f>data_ACS!K285</f>
        <v>S</v>
      </c>
    </row>
    <row r="144" spans="1:11" x14ac:dyDescent="0.35">
      <c r="A144" s="10"/>
      <c r="B144" s="12" t="s">
        <v>492</v>
      </c>
      <c r="C144" s="39">
        <f>data_ACS!C286</f>
        <v>1.6922846423</v>
      </c>
      <c r="D144" s="15">
        <f>data_ACS!D286</f>
        <v>3.4114208174999998</v>
      </c>
      <c r="E144" s="15">
        <f>data_ACS!E286</f>
        <v>5.0149232542000002</v>
      </c>
      <c r="F144" s="15">
        <f>data_ACS!F286</f>
        <v>2.4286390894999998</v>
      </c>
      <c r="G144" s="15">
        <f>data_ACS!G286</f>
        <v>2.9278478421999998</v>
      </c>
      <c r="H144" s="15">
        <f>data_ACS!H286</f>
        <v>3.3628925366</v>
      </c>
      <c r="I144" s="15">
        <f>data_ACS!I286</f>
        <v>4.9339918208000002</v>
      </c>
      <c r="J144" s="15">
        <f>data_ACS!J286</f>
        <v>12.300193131</v>
      </c>
      <c r="K144" s="15" t="str">
        <f>data_ACS!K286</f>
        <v>S</v>
      </c>
    </row>
    <row r="145" spans="1:11" x14ac:dyDescent="0.35">
      <c r="A145" s="10"/>
      <c r="B145" s="13" t="s">
        <v>804</v>
      </c>
      <c r="C145" s="38">
        <f>data_ACS!C287</f>
        <v>55.614000726999997</v>
      </c>
      <c r="D145" s="14">
        <f>data_ACS!D287</f>
        <v>51.608251385999999</v>
      </c>
      <c r="E145" s="14">
        <f>data_ACS!E287</f>
        <v>69.620491204000004</v>
      </c>
      <c r="F145" s="14">
        <f>data_ACS!F287</f>
        <v>69.781767411000004</v>
      </c>
      <c r="G145" s="14">
        <f>data_ACS!G287</f>
        <v>33.821435802000003</v>
      </c>
      <c r="H145" s="14">
        <f>data_ACS!H287</f>
        <v>39.775875001000003</v>
      </c>
      <c r="I145" s="14">
        <f>data_ACS!I287</f>
        <v>70.600996296000005</v>
      </c>
      <c r="J145" s="14" t="str">
        <f>data_ACS!J287</f>
        <v>S</v>
      </c>
      <c r="K145" s="14" t="str">
        <f>data_ACS!K287</f>
        <v>S</v>
      </c>
    </row>
    <row r="146" spans="1:11" x14ac:dyDescent="0.35">
      <c r="A146" s="10"/>
      <c r="B146" s="12" t="s">
        <v>492</v>
      </c>
      <c r="C146" s="39">
        <f>data_ACS!C288</f>
        <v>1.7956689406999999</v>
      </c>
      <c r="D146" s="15">
        <f>data_ACS!D288</f>
        <v>3.2344970499999999</v>
      </c>
      <c r="E146" s="15">
        <f>data_ACS!E288</f>
        <v>3.9371918876000001</v>
      </c>
      <c r="F146" s="15">
        <f>data_ACS!F288</f>
        <v>4.6220452423999996</v>
      </c>
      <c r="G146" s="15">
        <f>data_ACS!G288</f>
        <v>4.0638543928999997</v>
      </c>
      <c r="H146" s="15">
        <f>data_ACS!H288</f>
        <v>5.1853260697000003</v>
      </c>
      <c r="I146" s="15">
        <f>data_ACS!I288</f>
        <v>4.7207655441999998</v>
      </c>
      <c r="J146" s="15" t="str">
        <f>data_ACS!J288</f>
        <v>S</v>
      </c>
      <c r="K146" s="15" t="str">
        <f>data_ACS!K288</f>
        <v>S</v>
      </c>
    </row>
    <row r="147" spans="1:11" x14ac:dyDescent="0.35">
      <c r="A147" s="10"/>
      <c r="B147" s="12"/>
      <c r="C147" s="39"/>
      <c r="D147" s="15"/>
      <c r="E147" s="15"/>
      <c r="F147" s="15"/>
      <c r="G147" s="15"/>
      <c r="H147" s="15"/>
      <c r="I147" s="15"/>
      <c r="J147" s="15"/>
      <c r="K147" s="15"/>
    </row>
    <row r="148" spans="1:11" x14ac:dyDescent="0.35">
      <c r="A148" s="10"/>
      <c r="B148" s="132" t="s">
        <v>1113</v>
      </c>
      <c r="C148" s="39"/>
      <c r="D148" s="15"/>
      <c r="E148" s="15"/>
      <c r="F148" s="15"/>
      <c r="G148" s="15"/>
      <c r="H148" s="15"/>
      <c r="I148" s="15"/>
      <c r="J148" s="15"/>
      <c r="K148" s="15"/>
    </row>
    <row r="149" spans="1:11" x14ac:dyDescent="0.35">
      <c r="A149" s="10"/>
      <c r="C149" s="40"/>
      <c r="D149" s="16"/>
      <c r="E149" s="16"/>
      <c r="F149" s="16"/>
      <c r="G149" s="16"/>
      <c r="H149" s="16"/>
      <c r="I149" s="16"/>
      <c r="J149" s="16"/>
      <c r="K149" s="16"/>
    </row>
    <row r="150" spans="1:11" x14ac:dyDescent="0.35">
      <c r="A150" s="10" t="s">
        <v>502</v>
      </c>
      <c r="C150" s="40"/>
      <c r="D150" s="16"/>
      <c r="E150" s="16"/>
      <c r="F150" s="16"/>
      <c r="G150" s="16"/>
      <c r="H150" s="16"/>
      <c r="I150" s="16"/>
      <c r="J150" s="16"/>
      <c r="K150" s="16"/>
    </row>
    <row r="151" spans="1:11" ht="16.5" customHeight="1" x14ac:dyDescent="0.4">
      <c r="A151" s="3"/>
      <c r="B151" s="13" t="s">
        <v>803</v>
      </c>
      <c r="C151" s="65">
        <f>data_ACS!C289</f>
        <v>15.179936042</v>
      </c>
      <c r="D151" s="67">
        <f>data_ACS!D289</f>
        <v>15.634172297999999</v>
      </c>
      <c r="E151" s="67">
        <f>data_ACS!E289</f>
        <v>8.6601611391999995</v>
      </c>
      <c r="F151" s="67">
        <f>data_ACS!F289</f>
        <v>7.1286223949999998</v>
      </c>
      <c r="G151" s="67">
        <f>data_ACS!G289</f>
        <v>20.630761197999998</v>
      </c>
      <c r="H151" s="67">
        <f>data_ACS!H289</f>
        <v>20.774975209000001</v>
      </c>
      <c r="I151" s="67">
        <f>data_ACS!I289</f>
        <v>9.3578273037000006</v>
      </c>
      <c r="J151" s="67">
        <f>data_ACS!J289</f>
        <v>23.865299408999999</v>
      </c>
      <c r="K151" s="67">
        <f>data_ACS!K289</f>
        <v>28.477433562000002</v>
      </c>
    </row>
    <row r="152" spans="1:11" ht="16.5" customHeight="1" x14ac:dyDescent="0.4">
      <c r="A152" s="3"/>
      <c r="B152" s="12" t="s">
        <v>492</v>
      </c>
      <c r="C152" s="66">
        <f>data_ACS!C290</f>
        <v>0.4739286539</v>
      </c>
      <c r="D152" s="68">
        <f>data_ACS!D290</f>
        <v>1.3207209975</v>
      </c>
      <c r="E152" s="68">
        <f>data_ACS!E290</f>
        <v>1.0948413102000001</v>
      </c>
      <c r="F152" s="68">
        <f>data_ACS!F290</f>
        <v>0.93163165830000005</v>
      </c>
      <c r="G152" s="68">
        <f>data_ACS!G290</f>
        <v>1.5556250786000001</v>
      </c>
      <c r="H152" s="68">
        <f>data_ACS!H290</f>
        <v>1.5828231860999999</v>
      </c>
      <c r="I152" s="68">
        <f>data_ACS!I290</f>
        <v>0.89865483349999997</v>
      </c>
      <c r="J152" s="68">
        <f>data_ACS!J290</f>
        <v>1.7271612540000001</v>
      </c>
      <c r="K152" s="68">
        <f>data_ACS!K290</f>
        <v>1.9665578473000001</v>
      </c>
    </row>
    <row r="153" spans="1:11" x14ac:dyDescent="0.35">
      <c r="A153" s="10"/>
      <c r="B153" s="13" t="s">
        <v>491</v>
      </c>
      <c r="C153" s="65">
        <f>data_ACS!C291</f>
        <v>5.3002187349999996</v>
      </c>
      <c r="D153" s="67">
        <f>data_ACS!D291</f>
        <v>5.5250340319999998</v>
      </c>
      <c r="E153" s="67">
        <f>data_ACS!E291</f>
        <v>5.7680066222999997</v>
      </c>
      <c r="F153" s="67">
        <f>data_ACS!F291</f>
        <v>4.6862979556999997</v>
      </c>
      <c r="G153" s="67">
        <f>data_ACS!G291</f>
        <v>5.3355797641000002</v>
      </c>
      <c r="H153" s="67">
        <f>data_ACS!H291</f>
        <v>8.2293068284000004</v>
      </c>
      <c r="I153" s="67">
        <f>data_ACS!I291</f>
        <v>4.2543996075999999</v>
      </c>
      <c r="J153" s="67" t="str">
        <f>data_ACS!J291</f>
        <v>S</v>
      </c>
      <c r="K153" s="67" t="str">
        <f>data_ACS!K291</f>
        <v>S</v>
      </c>
    </row>
    <row r="154" spans="1:11" x14ac:dyDescent="0.35">
      <c r="A154" s="10"/>
      <c r="B154" s="12" t="s">
        <v>492</v>
      </c>
      <c r="C154" s="66">
        <f>data_ACS!C292</f>
        <v>0.44306619069999997</v>
      </c>
      <c r="D154" s="68">
        <f>data_ACS!D292</f>
        <v>1.1350373635</v>
      </c>
      <c r="E154" s="68">
        <f>data_ACS!E292</f>
        <v>1.0164625398</v>
      </c>
      <c r="F154" s="68">
        <f>data_ACS!F292</f>
        <v>0.85593609800000003</v>
      </c>
      <c r="G154" s="68">
        <f>data_ACS!G292</f>
        <v>1.3764259700000001</v>
      </c>
      <c r="H154" s="68">
        <f>data_ACS!H292</f>
        <v>2.0246086919000001</v>
      </c>
      <c r="I154" s="68">
        <f>data_ACS!I292</f>
        <v>0.75947899360000004</v>
      </c>
      <c r="J154" s="68" t="str">
        <f>data_ACS!J292</f>
        <v>S</v>
      </c>
      <c r="K154" s="68" t="str">
        <f>data_ACS!K292</f>
        <v>S</v>
      </c>
    </row>
    <row r="155" spans="1:11" x14ac:dyDescent="0.35">
      <c r="A155" s="10"/>
      <c r="B155" s="13" t="s">
        <v>494</v>
      </c>
      <c r="C155" s="65">
        <f>data_ACS!C293</f>
        <v>23.336397058999999</v>
      </c>
      <c r="D155" s="67">
        <f>data_ACS!D293</f>
        <v>23.170904695000001</v>
      </c>
      <c r="E155" s="67">
        <f>data_ACS!E293</f>
        <v>13.893970709</v>
      </c>
      <c r="F155" s="67">
        <f>data_ACS!F293</f>
        <v>12.336413439999999</v>
      </c>
      <c r="G155" s="67">
        <f>data_ACS!G293</f>
        <v>20.640454045999999</v>
      </c>
      <c r="H155" s="67">
        <f>data_ACS!H293</f>
        <v>23.294440892000001</v>
      </c>
      <c r="I155" s="67">
        <f>data_ACS!I293</f>
        <v>20.429349287000001</v>
      </c>
      <c r="J155" s="67">
        <f>data_ACS!J293</f>
        <v>23.938331028</v>
      </c>
      <c r="K155" s="67">
        <f>data_ACS!K293</f>
        <v>29.548588560999999</v>
      </c>
    </row>
    <row r="156" spans="1:11" x14ac:dyDescent="0.35">
      <c r="A156" s="10"/>
      <c r="B156" s="12" t="s">
        <v>492</v>
      </c>
      <c r="C156" s="66">
        <f>data_ACS!C294</f>
        <v>0.84124445140000004</v>
      </c>
      <c r="D156" s="68">
        <f>data_ACS!D294</f>
        <v>2.9083084471</v>
      </c>
      <c r="E156" s="68">
        <f>data_ACS!E294</f>
        <v>4.5436934000000004</v>
      </c>
      <c r="F156" s="68">
        <f>data_ACS!F294</f>
        <v>6.0257676900000003</v>
      </c>
      <c r="G156" s="68">
        <f>data_ACS!G294</f>
        <v>1.9752223892</v>
      </c>
      <c r="H156" s="68">
        <f>data_ACS!H294</f>
        <v>1.9898048102000001</v>
      </c>
      <c r="I156" s="68">
        <f>data_ACS!I294</f>
        <v>2.4285429194999999</v>
      </c>
      <c r="J156" s="68">
        <f>data_ACS!J294</f>
        <v>1.7929571645</v>
      </c>
      <c r="K156" s="68">
        <f>data_ACS!K294</f>
        <v>2.0571262990000001</v>
      </c>
    </row>
    <row r="157" spans="1:11" x14ac:dyDescent="0.35">
      <c r="A157" s="10"/>
      <c r="B157" s="13" t="s">
        <v>493</v>
      </c>
      <c r="C157" s="65">
        <f>data_ACS!C295</f>
        <v>33.617657403999999</v>
      </c>
      <c r="D157" s="67">
        <f>data_ACS!D295</f>
        <v>40.708787684000001</v>
      </c>
      <c r="E157" s="67">
        <f>data_ACS!E295</f>
        <v>22.851507893000001</v>
      </c>
      <c r="F157" s="67">
        <f>data_ACS!F295</f>
        <v>18.45899648</v>
      </c>
      <c r="G157" s="67">
        <f>data_ACS!G295</f>
        <v>43.804306904000001</v>
      </c>
      <c r="H157" s="67">
        <f>data_ACS!H295</f>
        <v>40.175851837000003</v>
      </c>
      <c r="I157" s="67">
        <f>data_ACS!I295</f>
        <v>15.395197055000001</v>
      </c>
      <c r="J157" s="67" t="str">
        <f>data_ACS!J295</f>
        <v>S</v>
      </c>
      <c r="K157" s="67" t="str">
        <f>data_ACS!K295</f>
        <v>S</v>
      </c>
    </row>
    <row r="158" spans="1:11" x14ac:dyDescent="0.35">
      <c r="A158" s="10"/>
      <c r="B158" s="12" t="s">
        <v>492</v>
      </c>
      <c r="C158" s="66">
        <f>data_ACS!C296</f>
        <v>2.1985291707000001</v>
      </c>
      <c r="D158" s="68">
        <f>data_ACS!D296</f>
        <v>4.2574683665000004</v>
      </c>
      <c r="E158" s="68">
        <f>data_ACS!E296</f>
        <v>5.8374984039999998</v>
      </c>
      <c r="F158" s="68">
        <f>data_ACS!F296</f>
        <v>5.1158290750999997</v>
      </c>
      <c r="G158" s="68">
        <f>data_ACS!G296</f>
        <v>4.1043825242</v>
      </c>
      <c r="H158" s="68">
        <f>data_ACS!H296</f>
        <v>6.6819623270999999</v>
      </c>
      <c r="I158" s="68">
        <f>data_ACS!I296</f>
        <v>5.8967293824000002</v>
      </c>
      <c r="J158" s="68" t="str">
        <f>data_ACS!J296</f>
        <v>S</v>
      </c>
      <c r="K158" s="68" t="str">
        <f>data_ACS!K296</f>
        <v>S</v>
      </c>
    </row>
    <row r="159" spans="1:11" x14ac:dyDescent="0.35">
      <c r="A159" s="10"/>
      <c r="B159" s="13" t="s">
        <v>804</v>
      </c>
      <c r="C159" s="65">
        <f>data_ACS!C297</f>
        <v>23.040765507</v>
      </c>
      <c r="D159" s="67">
        <f>data_ACS!D297</f>
        <v>25.688976365999999</v>
      </c>
      <c r="E159" s="67">
        <f>data_ACS!E297</f>
        <v>14.123226544</v>
      </c>
      <c r="F159" s="67">
        <f>data_ACS!F297</f>
        <v>13.969400307000001</v>
      </c>
      <c r="G159" s="67">
        <f>data_ACS!G297</f>
        <v>37.369047833000003</v>
      </c>
      <c r="H159" s="67">
        <f>data_ACS!H297</f>
        <v>34.373390542000003</v>
      </c>
      <c r="I159" s="67">
        <f>data_ACS!I297</f>
        <v>13.628670425999999</v>
      </c>
      <c r="J159" s="67" t="str">
        <f>data_ACS!J297</f>
        <v>S</v>
      </c>
      <c r="K159" s="67" t="str">
        <f>data_ACS!K297</f>
        <v>S</v>
      </c>
    </row>
    <row r="160" spans="1:11" x14ac:dyDescent="0.35">
      <c r="A160" s="10"/>
      <c r="B160" s="12" t="s">
        <v>492</v>
      </c>
      <c r="C160" s="66">
        <f>data_ACS!C298</f>
        <v>2.3265247836</v>
      </c>
      <c r="D160" s="68">
        <f>data_ACS!D298</f>
        <v>5.7249354618000003</v>
      </c>
      <c r="E160" s="68">
        <f>data_ACS!E298</f>
        <v>4.1021980249999999</v>
      </c>
      <c r="F160" s="68">
        <f>data_ACS!F298</f>
        <v>4.6370672220999998</v>
      </c>
      <c r="G160" s="68">
        <f>data_ACS!G298</f>
        <v>5.0859248404999997</v>
      </c>
      <c r="H160" s="68">
        <f>data_ACS!H298</f>
        <v>8.3688659998000006</v>
      </c>
      <c r="I160" s="68">
        <f>data_ACS!I298</f>
        <v>5.3964874008999999</v>
      </c>
      <c r="J160" s="68" t="str">
        <f>data_ACS!J298</f>
        <v>S</v>
      </c>
      <c r="K160" s="68" t="str">
        <f>data_ACS!K298</f>
        <v>S</v>
      </c>
    </row>
    <row r="161" spans="1:11" x14ac:dyDescent="0.35">
      <c r="A161" s="10"/>
      <c r="C161" s="40"/>
      <c r="D161" s="16"/>
      <c r="E161" s="16"/>
      <c r="F161" s="16"/>
      <c r="G161" s="16"/>
      <c r="H161" s="16"/>
      <c r="I161" s="16"/>
      <c r="J161" s="16"/>
      <c r="K161" s="16"/>
    </row>
    <row r="162" spans="1:11" x14ac:dyDescent="0.35">
      <c r="A162" s="10"/>
      <c r="B162" s="132" t="s">
        <v>1113</v>
      </c>
      <c r="C162" s="40"/>
      <c r="D162" s="16"/>
      <c r="E162" s="16"/>
      <c r="F162" s="16"/>
      <c r="G162" s="16"/>
      <c r="H162" s="16"/>
      <c r="I162" s="16"/>
      <c r="J162" s="16"/>
      <c r="K162" s="16"/>
    </row>
    <row r="163" spans="1:11" x14ac:dyDescent="0.35">
      <c r="A163" s="10"/>
      <c r="C163" s="40"/>
      <c r="D163" s="16"/>
      <c r="E163" s="16"/>
      <c r="F163" s="16"/>
      <c r="G163" s="16"/>
      <c r="H163" s="16"/>
      <c r="I163" s="16"/>
      <c r="J163" s="16"/>
      <c r="K163" s="16"/>
    </row>
    <row r="164" spans="1:11" x14ac:dyDescent="0.35">
      <c r="A164" s="10" t="s">
        <v>503</v>
      </c>
      <c r="C164" s="40"/>
      <c r="D164" s="16"/>
      <c r="E164" s="16"/>
      <c r="F164" s="16"/>
      <c r="G164" s="16"/>
      <c r="H164" s="16"/>
      <c r="I164" s="16"/>
      <c r="J164" s="16"/>
      <c r="K164" s="16"/>
    </row>
    <row r="165" spans="1:11" ht="16.5" customHeight="1" x14ac:dyDescent="0.4">
      <c r="A165" s="3"/>
      <c r="B165" s="13" t="s">
        <v>803</v>
      </c>
      <c r="C165" s="38">
        <f>data_ACS!C299</f>
        <v>17.307066702</v>
      </c>
      <c r="D165" s="14">
        <f>data_ACS!D299</f>
        <v>13.288491699</v>
      </c>
      <c r="E165" s="14">
        <f>data_ACS!E299</f>
        <v>13.425807373</v>
      </c>
      <c r="F165" s="14">
        <f>data_ACS!F299</f>
        <v>13.100885064</v>
      </c>
      <c r="G165" s="14">
        <f>data_ACS!G299</f>
        <v>18.242260981000001</v>
      </c>
      <c r="H165" s="14">
        <f>data_ACS!H299</f>
        <v>21.824621392000001</v>
      </c>
      <c r="I165" s="14">
        <f>data_ACS!I299</f>
        <v>14.822549299</v>
      </c>
      <c r="J165" s="14">
        <f>data_ACS!J299</f>
        <v>28.725218175999998</v>
      </c>
      <c r="K165" s="14">
        <f>data_ACS!K299</f>
        <v>27.081218401000001</v>
      </c>
    </row>
    <row r="166" spans="1:11" ht="16.5" customHeight="1" x14ac:dyDescent="0.4">
      <c r="A166" s="3"/>
      <c r="B166" s="12" t="s">
        <v>492</v>
      </c>
      <c r="C166" s="39">
        <f>data_ACS!C300</f>
        <v>0.47990116989999998</v>
      </c>
      <c r="D166" s="15">
        <f>data_ACS!D300</f>
        <v>1.1085023641</v>
      </c>
      <c r="E166" s="15">
        <f>data_ACS!E300</f>
        <v>1.1656711450999999</v>
      </c>
      <c r="F166" s="15">
        <f>data_ACS!F300</f>
        <v>1.2290581601999999</v>
      </c>
      <c r="G166" s="15">
        <f>data_ACS!G300</f>
        <v>1.3609416328999999</v>
      </c>
      <c r="H166" s="15">
        <f>data_ACS!H300</f>
        <v>1.4671248298999999</v>
      </c>
      <c r="I166" s="15">
        <f>data_ACS!I300</f>
        <v>1.0960557932999999</v>
      </c>
      <c r="J166" s="15">
        <f>data_ACS!J300</f>
        <v>2.0698625731</v>
      </c>
      <c r="K166" s="15">
        <f>data_ACS!K300</f>
        <v>1.9996545196</v>
      </c>
    </row>
    <row r="167" spans="1:11" x14ac:dyDescent="0.35">
      <c r="A167" s="10"/>
      <c r="B167" s="13" t="s">
        <v>491</v>
      </c>
      <c r="C167" s="38">
        <f>data_ACS!C301</f>
        <v>12.743777875999999</v>
      </c>
      <c r="D167" s="14">
        <f>data_ACS!D301</f>
        <v>10.961775907</v>
      </c>
      <c r="E167" s="14">
        <f>data_ACS!E301</f>
        <v>13.248800620000001</v>
      </c>
      <c r="F167" s="14">
        <f>data_ACS!F301</f>
        <v>13.318811287999999</v>
      </c>
      <c r="G167" s="14">
        <f>data_ACS!G301</f>
        <v>10.750877620000001</v>
      </c>
      <c r="H167" s="14">
        <f>data_ACS!H301</f>
        <v>18.253498732000001</v>
      </c>
      <c r="I167" s="14">
        <f>data_ACS!I301</f>
        <v>12.047888086</v>
      </c>
      <c r="J167" s="14" t="str">
        <f>data_ACS!J301</f>
        <v>S</v>
      </c>
      <c r="K167" s="14" t="str">
        <f>data_ACS!K301</f>
        <v>S</v>
      </c>
    </row>
    <row r="168" spans="1:11" x14ac:dyDescent="0.35">
      <c r="A168" s="10"/>
      <c r="B168" s="12" t="s">
        <v>492</v>
      </c>
      <c r="C168" s="39">
        <f>data_ACS!C302</f>
        <v>0.64132277110000002</v>
      </c>
      <c r="D168" s="15">
        <f>data_ACS!D302</f>
        <v>1.4036826755</v>
      </c>
      <c r="E168" s="15">
        <f>data_ACS!E302</f>
        <v>1.4166138276</v>
      </c>
      <c r="F168" s="15">
        <f>data_ACS!F302</f>
        <v>1.4146133556</v>
      </c>
      <c r="G168" s="15">
        <f>data_ACS!G302</f>
        <v>2.0505058977999999</v>
      </c>
      <c r="H168" s="15">
        <f>data_ACS!H302</f>
        <v>2.6553296923</v>
      </c>
      <c r="I168" s="15">
        <f>data_ACS!I302</f>
        <v>1.2529052840999999</v>
      </c>
      <c r="J168" s="15" t="str">
        <f>data_ACS!J302</f>
        <v>S</v>
      </c>
      <c r="K168" s="15" t="str">
        <f>data_ACS!K302</f>
        <v>S</v>
      </c>
    </row>
    <row r="169" spans="1:11" x14ac:dyDescent="0.35">
      <c r="A169" s="10"/>
      <c r="B169" s="13" t="s">
        <v>494</v>
      </c>
      <c r="C169" s="38">
        <f>data_ACS!C303</f>
        <v>25.463736631</v>
      </c>
      <c r="D169" s="14">
        <f>data_ACS!D303</f>
        <v>22.444493687000001</v>
      </c>
      <c r="E169" s="14">
        <f>data_ACS!E303</f>
        <v>23.510076821999998</v>
      </c>
      <c r="F169" s="14" t="str">
        <f>data_ACS!F303</f>
        <v>S</v>
      </c>
      <c r="G169" s="14">
        <f>data_ACS!G303</f>
        <v>25.153589604</v>
      </c>
      <c r="H169" s="14">
        <f>data_ACS!H303</f>
        <v>24.423968997999999</v>
      </c>
      <c r="I169" s="14">
        <f>data_ACS!I303</f>
        <v>22.018137888999998</v>
      </c>
      <c r="J169" s="14">
        <f>data_ACS!J303</f>
        <v>29.351501909</v>
      </c>
      <c r="K169" s="14">
        <f>data_ACS!K303</f>
        <v>27.685659989000001</v>
      </c>
    </row>
    <row r="170" spans="1:11" x14ac:dyDescent="0.35">
      <c r="A170" s="10"/>
      <c r="B170" s="12" t="s">
        <v>492</v>
      </c>
      <c r="C170" s="39">
        <f>data_ACS!C304</f>
        <v>0.88204705979999998</v>
      </c>
      <c r="D170" s="15">
        <f>data_ACS!D304</f>
        <v>2.7611496527999999</v>
      </c>
      <c r="E170" s="15">
        <f>data_ACS!E304</f>
        <v>5.2112491420999998</v>
      </c>
      <c r="F170" s="15" t="str">
        <f>data_ACS!F304</f>
        <v>S</v>
      </c>
      <c r="G170" s="15">
        <f>data_ACS!G304</f>
        <v>2.0597863468000002</v>
      </c>
      <c r="H170" s="15">
        <f>data_ACS!H304</f>
        <v>1.8891133453</v>
      </c>
      <c r="I170" s="15">
        <f>data_ACS!I304</f>
        <v>2.7157466905000001</v>
      </c>
      <c r="J170" s="15">
        <f>data_ACS!J304</f>
        <v>2.1491177028999999</v>
      </c>
      <c r="K170" s="15">
        <f>data_ACS!K304</f>
        <v>2.0859114288999998</v>
      </c>
    </row>
    <row r="171" spans="1:11" x14ac:dyDescent="0.35">
      <c r="A171" s="10"/>
      <c r="B171" s="13" t="s">
        <v>493</v>
      </c>
      <c r="C171" s="38">
        <f>data_ACS!C305</f>
        <v>11.759878063</v>
      </c>
      <c r="D171" s="14">
        <f>data_ACS!D305</f>
        <v>10.312503904</v>
      </c>
      <c r="E171" s="14">
        <f>data_ACS!E305</f>
        <v>9.5830808039999997</v>
      </c>
      <c r="F171" s="14">
        <f>data_ACS!F305</f>
        <v>10.396506386</v>
      </c>
      <c r="G171" s="14">
        <f>data_ACS!G305</f>
        <v>10.202183322</v>
      </c>
      <c r="H171" s="14">
        <f>data_ACS!H305</f>
        <v>18.176739461</v>
      </c>
      <c r="I171" s="14">
        <f>data_ACS!I305</f>
        <v>17.176853798</v>
      </c>
      <c r="J171" s="14" t="str">
        <f>data_ACS!J305</f>
        <v>S</v>
      </c>
      <c r="K171" s="14" t="str">
        <f>data_ACS!K305</f>
        <v>S</v>
      </c>
    </row>
    <row r="172" spans="1:11" x14ac:dyDescent="0.35">
      <c r="A172" s="10"/>
      <c r="B172" s="12" t="s">
        <v>492</v>
      </c>
      <c r="C172" s="39">
        <f>data_ACS!C306</f>
        <v>1.4423296439</v>
      </c>
      <c r="D172" s="15">
        <f>data_ACS!D306</f>
        <v>2.3981770742999999</v>
      </c>
      <c r="E172" s="15">
        <f>data_ACS!E306</f>
        <v>3.4139044463000001</v>
      </c>
      <c r="F172" s="15">
        <f>data_ACS!F306</f>
        <v>4.0529777041999999</v>
      </c>
      <c r="G172" s="15">
        <f>data_ACS!G306</f>
        <v>2.7454866184000002</v>
      </c>
      <c r="H172" s="15">
        <f>data_ACS!H306</f>
        <v>6.1843777374000002</v>
      </c>
      <c r="I172" s="15">
        <f>data_ACS!I306</f>
        <v>4.7390721115999996</v>
      </c>
      <c r="J172" s="15" t="str">
        <f>data_ACS!J306</f>
        <v>S</v>
      </c>
      <c r="K172" s="15" t="str">
        <f>data_ACS!K306</f>
        <v>S</v>
      </c>
    </row>
    <row r="173" spans="1:11" x14ac:dyDescent="0.35">
      <c r="A173" s="10"/>
      <c r="B173" s="13" t="s">
        <v>495</v>
      </c>
      <c r="C173" s="38">
        <f>data_ACS!C307</f>
        <v>12.825606446</v>
      </c>
      <c r="D173" s="14">
        <f>data_ACS!D307</f>
        <v>11.57229665</v>
      </c>
      <c r="E173" s="14">
        <f>data_ACS!E307</f>
        <v>11.71187173</v>
      </c>
      <c r="F173" s="14">
        <f>data_ACS!F307</f>
        <v>13.367285598</v>
      </c>
      <c r="G173" s="14">
        <f>data_ACS!G307</f>
        <v>12.020169320000001</v>
      </c>
      <c r="H173" s="14">
        <f>data_ACS!H307</f>
        <v>14.372884256000001</v>
      </c>
      <c r="I173" s="14">
        <f>data_ACS!I307</f>
        <v>13.342924402</v>
      </c>
      <c r="J173" s="14" t="str">
        <f>data_ACS!J307</f>
        <v>S</v>
      </c>
      <c r="K173" s="14" t="str">
        <f>data_ACS!K307</f>
        <v>S</v>
      </c>
    </row>
    <row r="174" spans="1:11" x14ac:dyDescent="0.35">
      <c r="A174" s="10"/>
      <c r="B174" s="12" t="s">
        <v>492</v>
      </c>
      <c r="C174" s="39">
        <f>data_ACS!C308</f>
        <v>1.9071800625999999</v>
      </c>
      <c r="D174" s="15">
        <f>data_ACS!D308</f>
        <v>3.7182281614999999</v>
      </c>
      <c r="E174" s="15">
        <f>data_ACS!E308</f>
        <v>3.4590562831999998</v>
      </c>
      <c r="F174" s="15">
        <f>data_ACS!F308</f>
        <v>5.1406023719</v>
      </c>
      <c r="G174" s="15">
        <f>data_ACS!G308</f>
        <v>4.0911102134000004</v>
      </c>
      <c r="H174" s="15">
        <f>data_ACS!H308</f>
        <v>6.9004634424000004</v>
      </c>
      <c r="I174" s="15">
        <f>data_ACS!I308</f>
        <v>5.0341956104000003</v>
      </c>
      <c r="J174" s="15" t="str">
        <f>data_ACS!J308</f>
        <v>S</v>
      </c>
      <c r="K174" s="15" t="str">
        <f>data_ACS!K308</f>
        <v>S</v>
      </c>
    </row>
    <row r="175" spans="1:11" x14ac:dyDescent="0.35">
      <c r="A175" s="10"/>
      <c r="B175" s="12"/>
      <c r="C175" s="39"/>
      <c r="D175" s="15"/>
      <c r="E175" s="15"/>
      <c r="F175" s="15"/>
      <c r="G175" s="15"/>
      <c r="H175" s="15"/>
      <c r="I175" s="15"/>
      <c r="J175" s="15"/>
      <c r="K175" s="15"/>
    </row>
    <row r="176" spans="1:11" x14ac:dyDescent="0.35">
      <c r="A176" s="10"/>
      <c r="B176" s="132" t="s">
        <v>1113</v>
      </c>
      <c r="C176" s="39"/>
      <c r="D176" s="15"/>
      <c r="E176" s="15"/>
      <c r="F176" s="15"/>
      <c r="G176" s="15"/>
      <c r="H176" s="15"/>
      <c r="I176" s="15"/>
      <c r="J176" s="15"/>
      <c r="K176" s="15"/>
    </row>
    <row r="177" spans="1:11" x14ac:dyDescent="0.35">
      <c r="A177" s="10"/>
      <c r="C177" s="40"/>
      <c r="D177" s="16"/>
      <c r="E177" s="16"/>
      <c r="F177" s="16"/>
      <c r="G177" s="16"/>
      <c r="H177" s="16"/>
      <c r="I177" s="16"/>
      <c r="J177" s="16"/>
      <c r="K177" s="16"/>
    </row>
    <row r="178" spans="1:11" x14ac:dyDescent="0.35">
      <c r="A178" s="10" t="s">
        <v>504</v>
      </c>
      <c r="C178" s="40"/>
      <c r="D178" s="16"/>
      <c r="E178" s="16"/>
      <c r="F178" s="16"/>
      <c r="G178" s="16"/>
      <c r="H178" s="16"/>
      <c r="I178" s="16"/>
      <c r="J178" s="16"/>
      <c r="K178" s="16"/>
    </row>
    <row r="179" spans="1:11" ht="16.5" customHeight="1" x14ac:dyDescent="0.4">
      <c r="A179" s="3"/>
      <c r="B179" s="13" t="s">
        <v>803</v>
      </c>
      <c r="C179" s="43">
        <f>data_ACS!C309</f>
        <v>3.0941756332999999</v>
      </c>
      <c r="D179" s="19">
        <f>data_ACS!D309</f>
        <v>3.5311729172000001</v>
      </c>
      <c r="E179" s="19">
        <f>data_ACS!E309</f>
        <v>1.1995904202000001</v>
      </c>
      <c r="F179" s="19">
        <f>data_ACS!F309</f>
        <v>0.77927962640000004</v>
      </c>
      <c r="G179" s="19">
        <f>data_ACS!G309</f>
        <v>5.2389468659</v>
      </c>
      <c r="H179" s="19">
        <f>data_ACS!H309</f>
        <v>3.8461180862000002</v>
      </c>
      <c r="I179" s="19">
        <f>data_ACS!I309</f>
        <v>2.0492418794999998</v>
      </c>
      <c r="J179" s="19">
        <f>data_ACS!J309</f>
        <v>5.6366180636000003</v>
      </c>
      <c r="K179" s="19">
        <f>data_ACS!K309</f>
        <v>5.1772817857</v>
      </c>
    </row>
    <row r="180" spans="1:11" ht="16.5" customHeight="1" x14ac:dyDescent="0.4">
      <c r="A180" s="3"/>
      <c r="B180" s="12" t="s">
        <v>492</v>
      </c>
      <c r="C180" s="39">
        <f>data_ACS!C310</f>
        <v>0.27099060930000002</v>
      </c>
      <c r="D180" s="15">
        <f>data_ACS!D310</f>
        <v>0.69896846830000003</v>
      </c>
      <c r="E180" s="15">
        <f>data_ACS!E310</f>
        <v>0.43903225029999998</v>
      </c>
      <c r="F180" s="15">
        <f>data_ACS!F310</f>
        <v>0.37825827070000001</v>
      </c>
      <c r="G180" s="15">
        <f>data_ACS!G310</f>
        <v>0.99059520079999996</v>
      </c>
      <c r="H180" s="15">
        <f>data_ACS!H310</f>
        <v>0.91468650259999995</v>
      </c>
      <c r="I180" s="15">
        <f>data_ACS!I310</f>
        <v>0.71703824969999996</v>
      </c>
      <c r="J180" s="15">
        <f>data_ACS!J310</f>
        <v>1.1089914702000001</v>
      </c>
      <c r="K180" s="15">
        <f>data_ACS!K310</f>
        <v>1.1360596413999999</v>
      </c>
    </row>
    <row r="181" spans="1:11" x14ac:dyDescent="0.35">
      <c r="A181" s="10"/>
      <c r="B181" s="13" t="s">
        <v>491</v>
      </c>
      <c r="C181" s="43">
        <f>data_ACS!C311</f>
        <v>0.66408738889999996</v>
      </c>
      <c r="D181" s="19" t="str">
        <f>data_ACS!D311</f>
        <v>S</v>
      </c>
      <c r="E181" s="19" t="str">
        <f>data_ACS!E311</f>
        <v>S</v>
      </c>
      <c r="F181" s="19" t="str">
        <f>data_ACS!F311</f>
        <v>S</v>
      </c>
      <c r="G181" s="19" t="str">
        <f>data_ACS!G311</f>
        <v>S</v>
      </c>
      <c r="H181" s="19" t="str">
        <f>data_ACS!H311</f>
        <v>S</v>
      </c>
      <c r="I181" s="19" t="str">
        <f>data_ACS!I311</f>
        <v>S</v>
      </c>
      <c r="J181" s="19" t="str">
        <f>data_ACS!J311</f>
        <v>S</v>
      </c>
      <c r="K181" s="19" t="str">
        <f>data_ACS!K311</f>
        <v>S</v>
      </c>
    </row>
    <row r="182" spans="1:11" x14ac:dyDescent="0.35">
      <c r="A182" s="10"/>
      <c r="B182" s="12" t="s">
        <v>492</v>
      </c>
      <c r="C182" s="39">
        <f>data_ACS!C312</f>
        <v>0.21685632909999999</v>
      </c>
      <c r="D182" s="15" t="str">
        <f>data_ACS!D312</f>
        <v>S</v>
      </c>
      <c r="E182" s="15" t="str">
        <f>data_ACS!E312</f>
        <v>S</v>
      </c>
      <c r="F182" s="15" t="str">
        <f>data_ACS!F312</f>
        <v>S</v>
      </c>
      <c r="G182" s="15" t="str">
        <f>data_ACS!G312</f>
        <v>S</v>
      </c>
      <c r="H182" s="15" t="str">
        <f>data_ACS!H312</f>
        <v>S</v>
      </c>
      <c r="I182" s="15" t="str">
        <f>data_ACS!I312</f>
        <v>S</v>
      </c>
      <c r="J182" s="15" t="str">
        <f>data_ACS!J312</f>
        <v>S</v>
      </c>
      <c r="K182" s="15" t="str">
        <f>data_ACS!K312</f>
        <v>S</v>
      </c>
    </row>
    <row r="183" spans="1:11" x14ac:dyDescent="0.35">
      <c r="A183" s="10"/>
      <c r="B183" s="13" t="s">
        <v>494</v>
      </c>
      <c r="C183" s="43">
        <f>data_ACS!C313</f>
        <v>4.5588235293999997</v>
      </c>
      <c r="D183" s="19">
        <f>data_ACS!D313</f>
        <v>4.1228983188999999</v>
      </c>
      <c r="E183" s="19" t="str">
        <f>data_ACS!E313</f>
        <v>S</v>
      </c>
      <c r="F183" s="19" t="str">
        <f>data_ACS!F313</f>
        <v>S</v>
      </c>
      <c r="G183" s="19">
        <f>data_ACS!G313</f>
        <v>3.1214757743999999</v>
      </c>
      <c r="H183" s="19">
        <f>data_ACS!H313</f>
        <v>3.8282031431000001</v>
      </c>
      <c r="I183" s="19">
        <f>data_ACS!I313</f>
        <v>6.1087662591000003</v>
      </c>
      <c r="J183" s="19">
        <f>data_ACS!J313</f>
        <v>5.8525762728000004</v>
      </c>
      <c r="K183" s="19">
        <f>data_ACS!K313</f>
        <v>5.2075754195000004</v>
      </c>
    </row>
    <row r="184" spans="1:11" x14ac:dyDescent="0.35">
      <c r="A184" s="10"/>
      <c r="B184" s="12" t="s">
        <v>492</v>
      </c>
      <c r="C184" s="39">
        <f>data_ACS!C314</f>
        <v>0.52669534520000005</v>
      </c>
      <c r="D184" s="15">
        <f>data_ACS!D314</f>
        <v>1.565487442</v>
      </c>
      <c r="E184" s="15" t="str">
        <f>data_ACS!E314</f>
        <v>S</v>
      </c>
      <c r="F184" s="15" t="str">
        <f>data_ACS!F314</f>
        <v>S</v>
      </c>
      <c r="G184" s="15">
        <f>data_ACS!G314</f>
        <v>0.85271456639999998</v>
      </c>
      <c r="H184" s="15">
        <f>data_ACS!H314</f>
        <v>0.96831334719999995</v>
      </c>
      <c r="I184" s="15">
        <f>data_ACS!I314</f>
        <v>2.8061521492999999</v>
      </c>
      <c r="J184" s="15">
        <f>data_ACS!J314</f>
        <v>1.1376278465</v>
      </c>
      <c r="K184" s="15">
        <f>data_ACS!K314</f>
        <v>1.1827389999</v>
      </c>
    </row>
    <row r="185" spans="1:11" x14ac:dyDescent="0.35">
      <c r="A185" s="10"/>
      <c r="B185" s="13" t="s">
        <v>493</v>
      </c>
      <c r="C185" s="43">
        <f>data_ACS!C315</f>
        <v>10.256184781</v>
      </c>
      <c r="D185" s="19">
        <f>data_ACS!D315</f>
        <v>11.787273421</v>
      </c>
      <c r="E185" s="19">
        <f>data_ACS!E315</f>
        <v>8.2558102646999991</v>
      </c>
      <c r="F185" s="19" t="str">
        <f>data_ACS!F315</f>
        <v>S</v>
      </c>
      <c r="G185" s="19">
        <f>data_ACS!G315</f>
        <v>17.359774836</v>
      </c>
      <c r="H185" s="19" t="str">
        <f>data_ACS!H315</f>
        <v>S</v>
      </c>
      <c r="I185" s="19" t="str">
        <f>data_ACS!I315</f>
        <v>S</v>
      </c>
      <c r="J185" s="19" t="str">
        <f>data_ACS!J315</f>
        <v>S</v>
      </c>
      <c r="K185" s="19" t="str">
        <f>data_ACS!K315</f>
        <v>S</v>
      </c>
    </row>
    <row r="186" spans="1:11" x14ac:dyDescent="0.35">
      <c r="A186" s="10"/>
      <c r="B186" s="12" t="s">
        <v>492</v>
      </c>
      <c r="C186" s="39">
        <f>data_ACS!C316</f>
        <v>1.701386201</v>
      </c>
      <c r="D186" s="15">
        <f>data_ACS!D316</f>
        <v>2.7766546469</v>
      </c>
      <c r="E186" s="15">
        <f>data_ACS!E316</f>
        <v>3.8945147412000001</v>
      </c>
      <c r="F186" s="15" t="str">
        <f>data_ACS!F316</f>
        <v>S</v>
      </c>
      <c r="G186" s="15">
        <f>data_ACS!G316</f>
        <v>4.2877697538000001</v>
      </c>
      <c r="H186" s="15" t="str">
        <f>data_ACS!H316</f>
        <v>S</v>
      </c>
      <c r="I186" s="15" t="str">
        <f>data_ACS!I316</f>
        <v>S</v>
      </c>
      <c r="J186" s="15" t="str">
        <f>data_ACS!J316</f>
        <v>S</v>
      </c>
      <c r="K186" s="15" t="str">
        <f>data_ACS!K316</f>
        <v>S</v>
      </c>
    </row>
    <row r="187" spans="1:11" x14ac:dyDescent="0.35">
      <c r="A187" s="10"/>
      <c r="B187" s="13" t="s">
        <v>804</v>
      </c>
      <c r="C187" s="43">
        <f>data_ACS!C317</f>
        <v>6.0015108698999997</v>
      </c>
      <c r="D187" s="19">
        <f>data_ACS!D317</f>
        <v>8.4482937711999995</v>
      </c>
      <c r="E187" s="19" t="str">
        <f>data_ACS!E317</f>
        <v>S</v>
      </c>
      <c r="F187" s="19" t="str">
        <f>data_ACS!F317</f>
        <v>S</v>
      </c>
      <c r="G187" s="19">
        <f>data_ACS!G317</f>
        <v>12.066308772999999</v>
      </c>
      <c r="H187" s="19" t="str">
        <f>data_ACS!H317</f>
        <v>S</v>
      </c>
      <c r="I187" s="19" t="str">
        <f>data_ACS!I317</f>
        <v>S</v>
      </c>
      <c r="J187" s="19" t="str">
        <f>data_ACS!J317</f>
        <v>S</v>
      </c>
      <c r="K187" s="19" t="str">
        <f>data_ACS!K317</f>
        <v>S</v>
      </c>
    </row>
    <row r="188" spans="1:11" x14ac:dyDescent="0.35">
      <c r="A188" s="10"/>
      <c r="B188" s="12" t="s">
        <v>492</v>
      </c>
      <c r="C188" s="39">
        <f>data_ACS!C318</f>
        <v>2.0397012902</v>
      </c>
      <c r="D188" s="15">
        <f>data_ACS!D318</f>
        <v>3.9125826607</v>
      </c>
      <c r="E188" s="15" t="str">
        <f>data_ACS!E318</f>
        <v>S</v>
      </c>
      <c r="F188" s="15" t="str">
        <f>data_ACS!F318</f>
        <v>S</v>
      </c>
      <c r="G188" s="15">
        <f>data_ACS!G318</f>
        <v>4.3586391599000001</v>
      </c>
      <c r="H188" s="15" t="str">
        <f>data_ACS!H318</f>
        <v>S</v>
      </c>
      <c r="I188" s="15" t="str">
        <f>data_ACS!I318</f>
        <v>S</v>
      </c>
      <c r="J188" s="15" t="str">
        <f>data_ACS!J318</f>
        <v>S</v>
      </c>
      <c r="K188" s="15" t="str">
        <f>data_ACS!K318</f>
        <v>S</v>
      </c>
    </row>
    <row r="189" spans="1:11" x14ac:dyDescent="0.35">
      <c r="A189" s="10"/>
      <c r="B189" s="12"/>
      <c r="C189" s="39"/>
      <c r="D189" s="15"/>
      <c r="E189" s="15"/>
      <c r="F189" s="15"/>
      <c r="G189" s="15"/>
      <c r="H189" s="15"/>
      <c r="I189" s="15"/>
      <c r="J189" s="15"/>
      <c r="K189" s="15"/>
    </row>
    <row r="190" spans="1:11" x14ac:dyDescent="0.35">
      <c r="A190" s="10"/>
      <c r="B190" s="132" t="s">
        <v>1113</v>
      </c>
      <c r="C190" s="39"/>
      <c r="D190" s="15"/>
      <c r="E190" s="15"/>
      <c r="F190" s="15"/>
      <c r="G190" s="15"/>
      <c r="H190" s="15"/>
      <c r="I190" s="15"/>
      <c r="J190" s="15"/>
      <c r="K190" s="15"/>
    </row>
    <row r="191" spans="1:11" x14ac:dyDescent="0.35">
      <c r="A191" s="10"/>
      <c r="C191" s="40"/>
      <c r="D191" s="16"/>
      <c r="E191" s="16"/>
      <c r="F191" s="16"/>
      <c r="G191" s="16"/>
      <c r="H191" s="16"/>
      <c r="I191" s="16"/>
      <c r="J191" s="16"/>
      <c r="K191" s="16"/>
    </row>
    <row r="192" spans="1:11" x14ac:dyDescent="0.35">
      <c r="A192" s="10" t="s">
        <v>505</v>
      </c>
      <c r="C192" s="40"/>
      <c r="D192" s="16"/>
      <c r="E192" s="16"/>
      <c r="F192" s="16"/>
      <c r="G192" s="16"/>
      <c r="H192" s="16"/>
      <c r="I192" s="16"/>
      <c r="J192" s="16"/>
      <c r="K192" s="16"/>
    </row>
    <row r="193" spans="1:11" ht="16.5" customHeight="1" x14ac:dyDescent="0.4">
      <c r="A193" s="3"/>
      <c r="B193" s="13" t="s">
        <v>803</v>
      </c>
      <c r="C193" s="43">
        <f>data_ACS!C319</f>
        <v>3.8927319710999999</v>
      </c>
      <c r="D193" s="19">
        <f>data_ACS!D319</f>
        <v>2.8512366494000001</v>
      </c>
      <c r="E193" s="19">
        <f>data_ACS!E319</f>
        <v>1.0475352742999999</v>
      </c>
      <c r="F193" s="19">
        <f>data_ACS!F319</f>
        <v>0.60392875859999995</v>
      </c>
      <c r="G193" s="19">
        <f>data_ACS!G319</f>
        <v>5.9423666408000004</v>
      </c>
      <c r="H193" s="19">
        <f>data_ACS!H319</f>
        <v>6.3512727488999996</v>
      </c>
      <c r="I193" s="19">
        <f>data_ACS!I319</f>
        <v>1.9469718548999999</v>
      </c>
      <c r="J193" s="19">
        <f>data_ACS!J319</f>
        <v>9.5036295051999993</v>
      </c>
      <c r="K193" s="19">
        <f>data_ACS!K319</f>
        <v>9.3478351922999998</v>
      </c>
    </row>
    <row r="194" spans="1:11" ht="16.5" customHeight="1" x14ac:dyDescent="0.4">
      <c r="A194" s="3"/>
      <c r="B194" s="12" t="s">
        <v>492</v>
      </c>
      <c r="C194" s="39">
        <f>data_ACS!C320</f>
        <v>0.25313124920000002</v>
      </c>
      <c r="D194" s="15">
        <f>data_ACS!D320</f>
        <v>0.56978399859999995</v>
      </c>
      <c r="E194" s="15">
        <f>data_ACS!E320</f>
        <v>0.36843284609999999</v>
      </c>
      <c r="F194" s="15">
        <f>data_ACS!F320</f>
        <v>0.27186221739999999</v>
      </c>
      <c r="G194" s="15">
        <f>data_ACS!G320</f>
        <v>0.90055145410000004</v>
      </c>
      <c r="H194" s="15">
        <f>data_ACS!H320</f>
        <v>0.93555418710000005</v>
      </c>
      <c r="I194" s="15">
        <f>data_ACS!I320</f>
        <v>0.4168453063</v>
      </c>
      <c r="J194" s="15">
        <f>data_ACS!J320</f>
        <v>1.4097673225</v>
      </c>
      <c r="K194" s="15">
        <f>data_ACS!K320</f>
        <v>1.3432081471999999</v>
      </c>
    </row>
    <row r="195" spans="1:11" x14ac:dyDescent="0.35">
      <c r="A195" s="10"/>
      <c r="B195" s="13" t="s">
        <v>491</v>
      </c>
      <c r="C195" s="43">
        <f>data_ACS!C321</f>
        <v>0.52089149300000004</v>
      </c>
      <c r="D195" s="14" t="str">
        <f>data_ACS!D321</f>
        <v>S</v>
      </c>
      <c r="E195" s="14" t="str">
        <f>data_ACS!E321</f>
        <v>S</v>
      </c>
      <c r="F195" s="14" t="str">
        <f>data_ACS!F321</f>
        <v>S</v>
      </c>
      <c r="G195" s="14" t="str">
        <f>data_ACS!G321</f>
        <v>S</v>
      </c>
      <c r="H195" s="14" t="str">
        <f>data_ACS!H321</f>
        <v>S</v>
      </c>
      <c r="I195" s="14" t="str">
        <f>data_ACS!I321</f>
        <v>S</v>
      </c>
      <c r="J195" s="14" t="str">
        <f>data_ACS!J321</f>
        <v>S</v>
      </c>
      <c r="K195" s="14" t="str">
        <f>data_ACS!K321</f>
        <v>S</v>
      </c>
    </row>
    <row r="196" spans="1:11" x14ac:dyDescent="0.35">
      <c r="A196" s="10"/>
      <c r="B196" s="12" t="s">
        <v>492</v>
      </c>
      <c r="C196" s="39">
        <f>data_ACS!C322</f>
        <v>0.18002399050000001</v>
      </c>
      <c r="D196" s="15" t="str">
        <f>data_ACS!D322</f>
        <v>S</v>
      </c>
      <c r="E196" s="15" t="str">
        <f>data_ACS!E322</f>
        <v>S</v>
      </c>
      <c r="F196" s="15" t="str">
        <f>data_ACS!F322</f>
        <v>S</v>
      </c>
      <c r="G196" s="15" t="str">
        <f>data_ACS!G322</f>
        <v>S</v>
      </c>
      <c r="H196" s="15" t="str">
        <f>data_ACS!H322</f>
        <v>S</v>
      </c>
      <c r="I196" s="15" t="str">
        <f>data_ACS!I322</f>
        <v>S</v>
      </c>
      <c r="J196" s="15" t="str">
        <f>data_ACS!J322</f>
        <v>S</v>
      </c>
      <c r="K196" s="15" t="str">
        <f>data_ACS!K322</f>
        <v>S</v>
      </c>
    </row>
    <row r="197" spans="1:11" x14ac:dyDescent="0.35">
      <c r="A197" s="10"/>
      <c r="B197" s="13" t="s">
        <v>494</v>
      </c>
      <c r="C197" s="43">
        <f>data_ACS!C323</f>
        <v>8.7115641710999991</v>
      </c>
      <c r="D197" s="19">
        <f>data_ACS!D323</f>
        <v>8.6293249893000006</v>
      </c>
      <c r="E197" s="19" t="str">
        <f>data_ACS!E323</f>
        <v>S</v>
      </c>
      <c r="F197" s="19" t="str">
        <f>data_ACS!F323</f>
        <v>S</v>
      </c>
      <c r="G197" s="19">
        <f>data_ACS!G323</f>
        <v>8.6737951287000001</v>
      </c>
      <c r="H197" s="19">
        <f>data_ACS!H323</f>
        <v>8.9222593688000007</v>
      </c>
      <c r="I197" s="19">
        <f>data_ACS!I323</f>
        <v>6.0457123111</v>
      </c>
      <c r="J197" s="19">
        <f>data_ACS!J323</f>
        <v>9.9519887548000003</v>
      </c>
      <c r="K197" s="19">
        <f>data_ACS!K323</f>
        <v>9.8152617655000007</v>
      </c>
    </row>
    <row r="198" spans="1:11" x14ac:dyDescent="0.35">
      <c r="A198" s="10"/>
      <c r="B198" s="12" t="s">
        <v>492</v>
      </c>
      <c r="C198" s="39">
        <f>data_ACS!C324</f>
        <v>0.62020624560000004</v>
      </c>
      <c r="D198" s="15">
        <f>data_ACS!D324</f>
        <v>2.2119440250000002</v>
      </c>
      <c r="E198" s="15" t="str">
        <f>data_ACS!E324</f>
        <v>S</v>
      </c>
      <c r="F198" s="15" t="str">
        <f>data_ACS!F324</f>
        <v>S</v>
      </c>
      <c r="G198" s="15">
        <f>data_ACS!G324</f>
        <v>1.4381595181</v>
      </c>
      <c r="H198" s="15">
        <f>data_ACS!H324</f>
        <v>1.3926429742999999</v>
      </c>
      <c r="I198" s="15">
        <f>data_ACS!I324</f>
        <v>1.5323151222</v>
      </c>
      <c r="J198" s="15">
        <f>data_ACS!J324</f>
        <v>1.5098876728999999</v>
      </c>
      <c r="K198" s="15">
        <f>data_ACS!K324</f>
        <v>1.4162745537999999</v>
      </c>
    </row>
    <row r="199" spans="1:11" x14ac:dyDescent="0.35">
      <c r="A199" s="10"/>
      <c r="B199" s="13" t="s">
        <v>493</v>
      </c>
      <c r="C199" s="43">
        <f>data_ACS!C325</f>
        <v>3.7196623285000001</v>
      </c>
      <c r="D199" s="19">
        <f>data_ACS!D325</f>
        <v>3.4582631197000002</v>
      </c>
      <c r="E199" s="19" t="str">
        <f>data_ACS!E325</f>
        <v>S</v>
      </c>
      <c r="F199" s="19" t="str">
        <f>data_ACS!F325</f>
        <v>S</v>
      </c>
      <c r="G199" s="19">
        <f>data_ACS!G325</f>
        <v>6.2034223636999997</v>
      </c>
      <c r="H199" s="19" t="str">
        <f>data_ACS!H325</f>
        <v>S</v>
      </c>
      <c r="I199" s="19" t="str">
        <f>data_ACS!I325</f>
        <v>S</v>
      </c>
      <c r="J199" s="19" t="str">
        <f>data_ACS!J325</f>
        <v>S</v>
      </c>
      <c r="K199" s="19" t="str">
        <f>data_ACS!K325</f>
        <v>S</v>
      </c>
    </row>
    <row r="200" spans="1:11" x14ac:dyDescent="0.35">
      <c r="A200" s="10"/>
      <c r="B200" s="12" t="s">
        <v>492</v>
      </c>
      <c r="C200" s="39">
        <f>data_ACS!C326</f>
        <v>1.0290353860000001</v>
      </c>
      <c r="D200" s="15">
        <f>data_ACS!D326</f>
        <v>1.5905359207</v>
      </c>
      <c r="E200" s="15" t="str">
        <f>data_ACS!E326</f>
        <v>S</v>
      </c>
      <c r="F200" s="15" t="str">
        <f>data_ACS!F326</f>
        <v>S</v>
      </c>
      <c r="G200" s="15">
        <f>data_ACS!G326</f>
        <v>2.3128396934</v>
      </c>
      <c r="H200" s="15" t="str">
        <f>data_ACS!H326</f>
        <v>S</v>
      </c>
      <c r="I200" s="15" t="str">
        <f>data_ACS!I326</f>
        <v>S</v>
      </c>
      <c r="J200" s="15" t="str">
        <f>data_ACS!J326</f>
        <v>S</v>
      </c>
      <c r="K200" s="15" t="str">
        <f>data_ACS!K326</f>
        <v>S</v>
      </c>
    </row>
    <row r="201" spans="1:11" x14ac:dyDescent="0.35">
      <c r="A201" s="10"/>
      <c r="B201" s="13" t="s">
        <v>804</v>
      </c>
      <c r="C201" s="38" t="str">
        <f>data_ACS!C327</f>
        <v>S</v>
      </c>
      <c r="D201" s="14" t="str">
        <f>data_ACS!D327</f>
        <v>S</v>
      </c>
      <c r="E201" s="14" t="str">
        <f>data_ACS!E327</f>
        <v>S</v>
      </c>
      <c r="F201" s="14" t="str">
        <f>data_ACS!F327</f>
        <v>S</v>
      </c>
      <c r="G201" s="14" t="str">
        <f>data_ACS!G327</f>
        <v>S</v>
      </c>
      <c r="H201" s="14" t="str">
        <f>data_ACS!H327</f>
        <v>S</v>
      </c>
      <c r="I201" s="14" t="str">
        <f>data_ACS!I327</f>
        <v>S</v>
      </c>
      <c r="J201" s="14" t="str">
        <f>data_ACS!J327</f>
        <v>S</v>
      </c>
      <c r="K201" s="14" t="str">
        <f>data_ACS!K327</f>
        <v>S</v>
      </c>
    </row>
    <row r="202" spans="1:11" x14ac:dyDescent="0.35">
      <c r="A202" s="10"/>
      <c r="B202" s="12" t="s">
        <v>492</v>
      </c>
      <c r="C202" s="39" t="str">
        <f>data_ACS!C328</f>
        <v>S</v>
      </c>
      <c r="D202" s="15" t="str">
        <f>data_ACS!D328</f>
        <v>S</v>
      </c>
      <c r="E202" s="15" t="str">
        <f>data_ACS!E328</f>
        <v>S</v>
      </c>
      <c r="F202" s="15" t="str">
        <f>data_ACS!F328</f>
        <v>S</v>
      </c>
      <c r="G202" s="15" t="str">
        <f>data_ACS!G328</f>
        <v>S</v>
      </c>
      <c r="H202" s="15" t="str">
        <f>data_ACS!H328</f>
        <v>S</v>
      </c>
      <c r="I202" s="15" t="str">
        <f>data_ACS!I328</f>
        <v>S</v>
      </c>
      <c r="J202" s="15" t="str">
        <f>data_ACS!J328</f>
        <v>S</v>
      </c>
      <c r="K202" s="15" t="str">
        <f>data_ACS!K328</f>
        <v>S</v>
      </c>
    </row>
    <row r="203" spans="1:11" x14ac:dyDescent="0.35">
      <c r="A203" s="10"/>
      <c r="B203" s="12"/>
      <c r="C203" s="39"/>
      <c r="D203" s="15"/>
      <c r="E203" s="15"/>
      <c r="F203" s="15"/>
      <c r="G203" s="15"/>
      <c r="H203" s="15"/>
      <c r="I203" s="15"/>
      <c r="J203" s="15"/>
      <c r="K203" s="15"/>
    </row>
    <row r="204" spans="1:11" x14ac:dyDescent="0.35">
      <c r="A204" s="10"/>
      <c r="B204" s="132" t="s">
        <v>1113</v>
      </c>
      <c r="C204" s="39"/>
      <c r="D204" s="15"/>
      <c r="E204" s="15"/>
      <c r="F204" s="15"/>
      <c r="G204" s="15"/>
      <c r="H204" s="15"/>
      <c r="I204" s="15"/>
      <c r="J204" s="15"/>
      <c r="K204" s="15"/>
    </row>
    <row r="205" spans="1:11" x14ac:dyDescent="0.35">
      <c r="A205" s="10"/>
      <c r="B205" s="12"/>
      <c r="C205" s="39"/>
      <c r="D205" s="15"/>
      <c r="E205" s="15"/>
      <c r="F205" s="15"/>
      <c r="G205" s="15"/>
      <c r="H205" s="15"/>
      <c r="I205" s="15"/>
      <c r="J205" s="15"/>
      <c r="K205" s="15"/>
    </row>
    <row r="206" spans="1:11" x14ac:dyDescent="0.35">
      <c r="A206" s="10"/>
      <c r="B206" s="12"/>
      <c r="C206" s="133"/>
      <c r="D206" s="15"/>
      <c r="E206" s="15"/>
      <c r="F206" s="15"/>
      <c r="G206" s="15"/>
      <c r="H206" s="15"/>
      <c r="I206" s="15"/>
      <c r="J206" s="15"/>
      <c r="K206" s="15"/>
    </row>
  </sheetData>
  <mergeCells count="5">
    <mergeCell ref="B127:F127"/>
    <mergeCell ref="B134:E134"/>
    <mergeCell ref="B59:F59"/>
    <mergeCell ref="B113:F113"/>
    <mergeCell ref="B106:F106"/>
  </mergeCells>
  <pageMargins left="0.7" right="0.7" top="0.75" bottom="0.75" header="0.3" footer="0.3"/>
  <pageSetup scale="89" fitToHeight="0" orientation="landscape" r:id="rId1"/>
  <headerFooter>
    <oddHeader>&amp;LTabulations and analysis by NeighborhoodInfo DC at the Urban Institute.&amp;RNovember 23, 2016</oddHeader>
    <oddFooter>&amp;REmployment, Page &amp;P of &amp;N</oddFooter>
  </headerFooter>
  <rowBreaks count="7" manualBreakCount="7">
    <brk id="33" max="16383" man="1"/>
    <brk id="60" max="16383" man="1"/>
    <brk id="92" max="10" man="1"/>
    <brk id="114" max="16383" man="1"/>
    <brk id="134" max="16383" man="1"/>
    <brk id="163" max="16383" man="1"/>
    <brk id="191" max="16383"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6"/>
  <sheetViews>
    <sheetView topLeftCell="A20" zoomScale="75" zoomScaleNormal="75" zoomScaleSheetLayoutView="75" zoomScalePageLayoutView="75" workbookViewId="0">
      <selection activeCell="C32" sqref="C32"/>
    </sheetView>
  </sheetViews>
  <sheetFormatPr defaultColWidth="8.75" defaultRowHeight="17.25" x14ac:dyDescent="0.35"/>
  <cols>
    <col min="2" max="2" width="41.5" style="13" customWidth="1"/>
    <col min="3" max="3" width="8.75" style="64"/>
  </cols>
  <sheetData>
    <row r="1" spans="1:11" ht="18.600000000000001" x14ac:dyDescent="0.55000000000000004">
      <c r="A1" s="1" t="s">
        <v>481</v>
      </c>
      <c r="B1" s="9"/>
      <c r="C1" s="69" t="s">
        <v>482</v>
      </c>
      <c r="D1" s="2" t="s">
        <v>483</v>
      </c>
      <c r="E1" s="2" t="s">
        <v>484</v>
      </c>
      <c r="F1" s="2" t="s">
        <v>485</v>
      </c>
      <c r="G1" s="2" t="s">
        <v>486</v>
      </c>
      <c r="H1" s="2" t="s">
        <v>487</v>
      </c>
      <c r="I1" s="2" t="s">
        <v>488</v>
      </c>
      <c r="J1" s="2" t="s">
        <v>489</v>
      </c>
      <c r="K1" s="2" t="s">
        <v>490</v>
      </c>
    </row>
    <row r="2" spans="1:11" ht="18.600000000000001" x14ac:dyDescent="0.55000000000000004">
      <c r="A2" s="3"/>
      <c r="C2" s="75"/>
      <c r="D2" s="4"/>
      <c r="E2" s="4"/>
      <c r="F2" s="4"/>
      <c r="G2" s="4"/>
      <c r="H2" s="4"/>
      <c r="I2" s="4"/>
      <c r="J2" s="4"/>
      <c r="K2" s="4"/>
    </row>
    <row r="3" spans="1:11" ht="18.600000000000001" x14ac:dyDescent="0.55000000000000004">
      <c r="A3" s="3" t="s">
        <v>820</v>
      </c>
      <c r="C3" s="70"/>
      <c r="D3" s="4"/>
      <c r="E3" s="4"/>
      <c r="F3" s="4"/>
      <c r="G3" s="4"/>
      <c r="H3" s="4"/>
      <c r="I3" s="4"/>
      <c r="J3" s="4"/>
      <c r="K3" s="4"/>
    </row>
    <row r="4" spans="1:11" ht="16.5" customHeight="1" x14ac:dyDescent="0.55000000000000004">
      <c r="A4" s="3"/>
      <c r="B4" s="13" t="s">
        <v>803</v>
      </c>
      <c r="C4" s="38">
        <f>data_ACS!C74</f>
        <v>11.090280334999999</v>
      </c>
      <c r="D4" s="14">
        <f>data_ACS!D74</f>
        <v>12.720156283</v>
      </c>
      <c r="E4" s="14">
        <f>data_ACS!E74</f>
        <v>5.2294113289000004</v>
      </c>
      <c r="F4" s="14">
        <f>data_ACS!F74</f>
        <v>2.4528509139999999</v>
      </c>
      <c r="G4" s="14">
        <f>data_ACS!G74</f>
        <v>13.121317126999999</v>
      </c>
      <c r="H4" s="14">
        <f>data_ACS!H74</f>
        <v>14.404025402</v>
      </c>
      <c r="I4" s="14">
        <f>data_ACS!I74</f>
        <v>8.4876973136</v>
      </c>
      <c r="J4" s="14">
        <f>data_ACS!J74</f>
        <v>17.183210375000002</v>
      </c>
      <c r="K4" s="14">
        <f>data_ACS!K74</f>
        <v>17.899568104</v>
      </c>
    </row>
    <row r="5" spans="1:11" ht="16.5" customHeight="1" x14ac:dyDescent="0.55000000000000004">
      <c r="A5" s="3"/>
      <c r="B5" s="12" t="s">
        <v>492</v>
      </c>
      <c r="C5" s="39">
        <f>data_ACS!C75</f>
        <v>0.3706226011</v>
      </c>
      <c r="D5" s="15">
        <f>data_ACS!D75</f>
        <v>1.117754879</v>
      </c>
      <c r="E5" s="15">
        <f>data_ACS!E75</f>
        <v>0.96415722010000005</v>
      </c>
      <c r="F5" s="15">
        <f>data_ACS!F75</f>
        <v>0.63756610250000001</v>
      </c>
      <c r="G5" s="15">
        <f>data_ACS!G75</f>
        <v>1.1240211506</v>
      </c>
      <c r="H5" s="15">
        <f>data_ACS!H75</f>
        <v>1.1066235657000001</v>
      </c>
      <c r="I5" s="15">
        <f>data_ACS!I75</f>
        <v>0.82309964229999999</v>
      </c>
      <c r="J5" s="15">
        <f>data_ACS!J75</f>
        <v>1.2507141015000001</v>
      </c>
      <c r="K5" s="15">
        <f>data_ACS!K75</f>
        <v>1.3219685472</v>
      </c>
    </row>
    <row r="6" spans="1:11" ht="18.600000000000001" x14ac:dyDescent="0.55000000000000004">
      <c r="A6" s="3"/>
      <c r="B6" s="13" t="s">
        <v>491</v>
      </c>
      <c r="C6" s="38">
        <f>data_ACS!C76</f>
        <v>0.49189865830000001</v>
      </c>
      <c r="D6" s="14" t="str">
        <f>data_ACS!D76</f>
        <v>S</v>
      </c>
      <c r="E6" s="14" t="str">
        <f>data_ACS!E76</f>
        <v>S</v>
      </c>
      <c r="F6" s="14" t="str">
        <f>data_ACS!F76</f>
        <v>S</v>
      </c>
      <c r="G6" s="14" t="str">
        <f>data_ACS!G76</f>
        <v>S</v>
      </c>
      <c r="H6" s="14" t="str">
        <f>data_ACS!H76</f>
        <v>S</v>
      </c>
      <c r="I6" s="14" t="str">
        <f>data_ACS!I76</f>
        <v>S</v>
      </c>
      <c r="J6" s="14" t="str">
        <f>data_ACS!J76</f>
        <v>S</v>
      </c>
      <c r="K6" s="14" t="str">
        <f>data_ACS!K76</f>
        <v>S</v>
      </c>
    </row>
    <row r="7" spans="1:11" ht="18.600000000000001" x14ac:dyDescent="0.55000000000000004">
      <c r="A7" s="3"/>
      <c r="B7" s="12" t="s">
        <v>492</v>
      </c>
      <c r="C7" s="39">
        <f>data_ACS!C77</f>
        <v>0.16864415429999999</v>
      </c>
      <c r="D7" s="15" t="str">
        <f>data_ACS!D77</f>
        <v>S</v>
      </c>
      <c r="E7" s="15" t="str">
        <f>data_ACS!E77</f>
        <v>S</v>
      </c>
      <c r="F7" s="15" t="str">
        <f>data_ACS!F77</f>
        <v>S</v>
      </c>
      <c r="G7" s="15" t="str">
        <f>data_ACS!G77</f>
        <v>S</v>
      </c>
      <c r="H7" s="15" t="str">
        <f>data_ACS!H77</f>
        <v>S</v>
      </c>
      <c r="I7" s="15" t="str">
        <f>data_ACS!I77</f>
        <v>S</v>
      </c>
      <c r="J7" s="15" t="str">
        <f>data_ACS!J77</f>
        <v>S</v>
      </c>
      <c r="K7" s="15" t="str">
        <f>data_ACS!K77</f>
        <v>S</v>
      </c>
    </row>
    <row r="8" spans="1:11" ht="18.600000000000001" x14ac:dyDescent="0.55000000000000004">
      <c r="A8" s="3"/>
      <c r="B8" s="13" t="s">
        <v>494</v>
      </c>
      <c r="C8" s="38">
        <f>data_ACS!C78</f>
        <v>16.536552777000001</v>
      </c>
      <c r="D8" s="14">
        <f>data_ACS!D78</f>
        <v>18.320184328</v>
      </c>
      <c r="E8" s="14">
        <f>data_ACS!E78</f>
        <v>18.502746395999999</v>
      </c>
      <c r="F8" s="14">
        <f>data_ACS!F78</f>
        <v>12.388492915</v>
      </c>
      <c r="G8" s="14">
        <f>data_ACS!G78</f>
        <v>10.494466698</v>
      </c>
      <c r="H8" s="14">
        <f>data_ACS!H78</f>
        <v>16.24383044</v>
      </c>
      <c r="I8" s="14">
        <f>data_ACS!I78</f>
        <v>20.196220991000001</v>
      </c>
      <c r="J8" s="14">
        <f>data_ACS!J78</f>
        <v>17.489634391999999</v>
      </c>
      <c r="K8" s="14">
        <f>data_ACS!K78</f>
        <v>18.480120663000001</v>
      </c>
    </row>
    <row r="9" spans="1:11" ht="18.600000000000001" x14ac:dyDescent="0.55000000000000004">
      <c r="A9" s="3"/>
      <c r="B9" s="12" t="s">
        <v>492</v>
      </c>
      <c r="C9" s="39">
        <f>data_ACS!C79</f>
        <v>0.57159728040000002</v>
      </c>
      <c r="D9" s="15">
        <f>data_ACS!D79</f>
        <v>2.0502563917000001</v>
      </c>
      <c r="E9" s="15">
        <f>data_ACS!E79</f>
        <v>5.9443316070999996</v>
      </c>
      <c r="F9" s="15">
        <f>data_ACS!F79</f>
        <v>5.2354129114000001</v>
      </c>
      <c r="G9" s="15">
        <f>data_ACS!G79</f>
        <v>1.1378154701000001</v>
      </c>
      <c r="H9" s="15">
        <f>data_ACS!H79</f>
        <v>1.2640052737</v>
      </c>
      <c r="I9" s="15">
        <f>data_ACS!I79</f>
        <v>1.8342143738000001</v>
      </c>
      <c r="J9" s="15">
        <f>data_ACS!J79</f>
        <v>1.2107076162999999</v>
      </c>
      <c r="K9" s="15">
        <f>data_ACS!K79</f>
        <v>1.3303579458999999</v>
      </c>
    </row>
    <row r="10" spans="1:11" ht="18.600000000000001" x14ac:dyDescent="0.55000000000000004">
      <c r="A10" s="3"/>
      <c r="B10" s="13" t="s">
        <v>493</v>
      </c>
      <c r="C10" s="38">
        <f>data_ACS!C80</f>
        <v>30.902465807999999</v>
      </c>
      <c r="D10" s="14">
        <f>data_ACS!D80</f>
        <v>40.496320244000003</v>
      </c>
      <c r="E10" s="14">
        <f>data_ACS!E80</f>
        <v>23.631256438000001</v>
      </c>
      <c r="F10" s="14">
        <f>data_ACS!F80</f>
        <v>9.8260797139000005</v>
      </c>
      <c r="G10" s="14">
        <f>data_ACS!G80</f>
        <v>43.272045792999997</v>
      </c>
      <c r="H10" s="14">
        <f>data_ACS!H80</f>
        <v>26.823590301999999</v>
      </c>
      <c r="I10" s="14">
        <f>data_ACS!I80</f>
        <v>13.748705320999999</v>
      </c>
      <c r="J10" s="14">
        <f>data_ACS!J80</f>
        <v>23.822923915000001</v>
      </c>
      <c r="K10" s="14" t="str">
        <f>data_ACS!K80</f>
        <v>S</v>
      </c>
    </row>
    <row r="11" spans="1:11" ht="18.600000000000001" x14ac:dyDescent="0.55000000000000004">
      <c r="A11" s="3"/>
      <c r="B11" s="12" t="s">
        <v>492</v>
      </c>
      <c r="C11" s="39">
        <f>data_ACS!C81</f>
        <v>2.0316044273</v>
      </c>
      <c r="D11" s="15">
        <f>data_ACS!D81</f>
        <v>3.7781775228000001</v>
      </c>
      <c r="E11" s="15">
        <f>data_ACS!E81</f>
        <v>5.2693075846999999</v>
      </c>
      <c r="F11" s="15">
        <f>data_ACS!F81</f>
        <v>4.6866785248999996</v>
      </c>
      <c r="G11" s="15">
        <f>data_ACS!G81</f>
        <v>4.0753697229999997</v>
      </c>
      <c r="H11" s="15">
        <f>data_ACS!H81</f>
        <v>5.2057345539000002</v>
      </c>
      <c r="I11" s="15">
        <f>data_ACS!I81</f>
        <v>5.3887020172</v>
      </c>
      <c r="J11" s="15">
        <f>data_ACS!J81</f>
        <v>11.312944561</v>
      </c>
      <c r="K11" s="15" t="str">
        <f>data_ACS!K81</f>
        <v>S</v>
      </c>
    </row>
    <row r="12" spans="1:11" ht="18.600000000000001" x14ac:dyDescent="0.55000000000000004">
      <c r="A12" s="3"/>
      <c r="B12" s="13" t="s">
        <v>804</v>
      </c>
      <c r="C12" s="38">
        <f>data_ACS!C82</f>
        <v>17.940959234000001</v>
      </c>
      <c r="D12" s="14">
        <f>data_ACS!D82</f>
        <v>25.480032507000001</v>
      </c>
      <c r="E12" s="14">
        <f>data_ACS!E82</f>
        <v>12.267336073999999</v>
      </c>
      <c r="F12" s="14" t="str">
        <f>data_ACS!F82</f>
        <v>S</v>
      </c>
      <c r="G12" s="14">
        <f>data_ACS!G82</f>
        <v>28.325388432</v>
      </c>
      <c r="H12" s="14">
        <f>data_ACS!H82</f>
        <v>21.650389570000002</v>
      </c>
      <c r="I12" s="14">
        <f>data_ACS!I82</f>
        <v>10.359462937</v>
      </c>
      <c r="J12" s="14" t="str">
        <f>data_ACS!J82</f>
        <v>S</v>
      </c>
      <c r="K12" s="14" t="str">
        <f>data_ACS!K82</f>
        <v>S</v>
      </c>
    </row>
    <row r="13" spans="1:11" ht="18.600000000000001" x14ac:dyDescent="0.55000000000000004">
      <c r="A13" s="3"/>
      <c r="B13" s="12" t="s">
        <v>492</v>
      </c>
      <c r="C13" s="39">
        <f>data_ACS!C83</f>
        <v>1.9797914598999999</v>
      </c>
      <c r="D13" s="15">
        <f>data_ACS!D83</f>
        <v>4.5610053594000002</v>
      </c>
      <c r="E13" s="15">
        <f>data_ACS!E83</f>
        <v>3.8005478531999999</v>
      </c>
      <c r="F13" s="15" t="str">
        <f>data_ACS!F83</f>
        <v>S</v>
      </c>
      <c r="G13" s="15">
        <f>data_ACS!G83</f>
        <v>4.9478712206999997</v>
      </c>
      <c r="H13" s="15">
        <f>data_ACS!H83</f>
        <v>5.9901085079999996</v>
      </c>
      <c r="I13" s="15">
        <f>data_ACS!I83</f>
        <v>4.4503332696999998</v>
      </c>
      <c r="J13" s="15" t="str">
        <f>data_ACS!J83</f>
        <v>S</v>
      </c>
      <c r="K13" s="15" t="str">
        <f>data_ACS!K83</f>
        <v>S</v>
      </c>
    </row>
    <row r="14" spans="1:11" ht="18.600000000000001" x14ac:dyDescent="0.55000000000000004">
      <c r="A14" s="3"/>
      <c r="B14" s="13" t="s">
        <v>496</v>
      </c>
      <c r="C14" s="38">
        <f>data_ACS!C84</f>
        <v>19.918394649</v>
      </c>
      <c r="D14" s="14">
        <f>data_ACS!D84</f>
        <v>31.588133739</v>
      </c>
      <c r="E14" s="14">
        <f>data_ACS!E84</f>
        <v>12.637717338</v>
      </c>
      <c r="F14" s="14">
        <f>data_ACS!F84</f>
        <v>7.4696661857000004</v>
      </c>
      <c r="G14" s="14">
        <f>data_ACS!G84</f>
        <v>30.059977232000001</v>
      </c>
      <c r="H14" s="14">
        <f>data_ACS!H84</f>
        <v>16.458659097000002</v>
      </c>
      <c r="I14" s="14">
        <f>data_ACS!I84</f>
        <v>12.086602679</v>
      </c>
      <c r="J14" s="14">
        <f>data_ACS!J84</f>
        <v>18.723927162999999</v>
      </c>
      <c r="K14" s="14">
        <f>data_ACS!K84</f>
        <v>16.784788750000001</v>
      </c>
    </row>
    <row r="15" spans="1:11" ht="18.600000000000001" x14ac:dyDescent="0.55000000000000004">
      <c r="A15" s="3"/>
      <c r="B15" s="12" t="s">
        <v>492</v>
      </c>
      <c r="C15" s="39">
        <f>data_ACS!C85</f>
        <v>1.4291496243999999</v>
      </c>
      <c r="D15" s="15">
        <f>data_ACS!D85</f>
        <v>3.7926688161</v>
      </c>
      <c r="E15" s="15">
        <f>data_ACS!E85</f>
        <v>2.8157607142000001</v>
      </c>
      <c r="F15" s="15">
        <f>data_ACS!F85</f>
        <v>2.5040835832999999</v>
      </c>
      <c r="G15" s="15">
        <f>data_ACS!G85</f>
        <v>3.6739542861999999</v>
      </c>
      <c r="H15" s="15">
        <f>data_ACS!H85</f>
        <v>3.6436225919999998</v>
      </c>
      <c r="I15" s="15">
        <f>data_ACS!I85</f>
        <v>3.5390198651999998</v>
      </c>
      <c r="J15" s="15">
        <f>data_ACS!J85</f>
        <v>5.9798143777000003</v>
      </c>
      <c r="K15" s="15">
        <f>data_ACS!K85</f>
        <v>7.7212641299999998</v>
      </c>
    </row>
    <row r="16" spans="1:11" ht="18.600000000000001" x14ac:dyDescent="0.55000000000000004">
      <c r="A16" s="3"/>
      <c r="B16" s="13" t="s">
        <v>497</v>
      </c>
      <c r="C16" s="38">
        <f>data_ACS!C86</f>
        <v>9.2969282905000004</v>
      </c>
      <c r="D16" s="14">
        <f>data_ACS!D86</f>
        <v>6.3255146259000004</v>
      </c>
      <c r="E16" s="14">
        <f>data_ACS!E86</f>
        <v>3.0070316854999999</v>
      </c>
      <c r="F16" s="14">
        <f>data_ACS!F86</f>
        <v>1.0498600909</v>
      </c>
      <c r="G16" s="14">
        <f>data_ACS!G86</f>
        <v>6.9106364949000003</v>
      </c>
      <c r="H16" s="14">
        <f>data_ACS!H86</f>
        <v>14.102385057999999</v>
      </c>
      <c r="I16" s="14">
        <f>data_ACS!I86</f>
        <v>8.0356005807000006</v>
      </c>
      <c r="J16" s="14">
        <f>data_ACS!J86</f>
        <v>17.105756508999999</v>
      </c>
      <c r="K16" s="14">
        <f>data_ACS!K86</f>
        <v>17.947255288000001</v>
      </c>
    </row>
    <row r="17" spans="1:11" ht="18.600000000000001" x14ac:dyDescent="0.55000000000000004">
      <c r="A17" s="3"/>
      <c r="B17" s="12" t="s">
        <v>492</v>
      </c>
      <c r="C17" s="39">
        <f>data_ACS!C87</f>
        <v>0.35708805300000002</v>
      </c>
      <c r="D17" s="15">
        <f>data_ACS!D87</f>
        <v>0.90178750340000002</v>
      </c>
      <c r="E17" s="15">
        <f>data_ACS!E87</f>
        <v>0.88969641440000002</v>
      </c>
      <c r="F17" s="15">
        <f>data_ACS!F87</f>
        <v>0.46845592990000001</v>
      </c>
      <c r="G17" s="15">
        <f>data_ACS!G87</f>
        <v>0.85201002339999998</v>
      </c>
      <c r="H17" s="15">
        <f>data_ACS!H87</f>
        <v>1.1677674688999999</v>
      </c>
      <c r="I17" s="15">
        <f>data_ACS!I87</f>
        <v>0.79645953879999998</v>
      </c>
      <c r="J17" s="15">
        <f>data_ACS!J87</f>
        <v>1.3110384466</v>
      </c>
      <c r="K17" s="15">
        <f>data_ACS!K87</f>
        <v>1.3413741777999999</v>
      </c>
    </row>
    <row r="18" spans="1:11" ht="18.600000000000001" x14ac:dyDescent="0.55000000000000004">
      <c r="A18" s="3"/>
      <c r="B18" s="12"/>
      <c r="C18" s="51"/>
      <c r="D18" s="5"/>
      <c r="E18" s="5"/>
      <c r="F18" s="5"/>
      <c r="G18" s="5"/>
      <c r="H18" s="5"/>
      <c r="I18" s="5"/>
      <c r="J18" s="5"/>
      <c r="K18" s="5"/>
    </row>
    <row r="19" spans="1:11" ht="18.600000000000001" x14ac:dyDescent="0.55000000000000004">
      <c r="A19" s="3" t="s">
        <v>818</v>
      </c>
      <c r="C19" s="51"/>
      <c r="D19" s="5"/>
      <c r="E19" s="5"/>
      <c r="F19" s="5"/>
      <c r="G19" s="5"/>
      <c r="H19" s="5"/>
      <c r="I19" s="5"/>
      <c r="J19" s="5"/>
      <c r="K19" s="5"/>
    </row>
    <row r="20" spans="1:11" ht="18.600000000000001" x14ac:dyDescent="0.55000000000000004">
      <c r="A20" s="3"/>
      <c r="B20" s="13" t="s">
        <v>498</v>
      </c>
      <c r="C20" s="47">
        <f>ROUND(data_ACS!C89,-1)</f>
        <v>-12180</v>
      </c>
      <c r="D20" s="21">
        <f>ROUND(data_ACS!D89,-1)</f>
        <v>-4410</v>
      </c>
      <c r="E20" s="21">
        <f>ROUND(data_ACS!E89,-1)</f>
        <v>-1250</v>
      </c>
      <c r="F20" s="21">
        <f>ROUND(data_ACS!F89,-1)</f>
        <v>-480</v>
      </c>
      <c r="G20" s="21">
        <f>ROUND(data_ACS!G89,-1)</f>
        <v>-4240</v>
      </c>
      <c r="H20" s="21">
        <f>ROUND(data_ACS!H89,-1)</f>
        <v>-930</v>
      </c>
      <c r="I20" s="21">
        <f>ROUND(data_ACS!I89,-1)</f>
        <v>-430</v>
      </c>
      <c r="J20" s="21">
        <f>ROUND(data_ACS!J89,-1)</f>
        <v>-310</v>
      </c>
      <c r="K20" s="21" t="str">
        <f>data_ACS!K89</f>
        <v>S</v>
      </c>
    </row>
    <row r="21" spans="1:11" ht="18.600000000000001" x14ac:dyDescent="0.55000000000000004">
      <c r="A21" s="3"/>
      <c r="B21" s="13" t="s">
        <v>499</v>
      </c>
      <c r="C21" s="47">
        <f>ROUND(data_ACS!C90,-1)</f>
        <v>-7320</v>
      </c>
      <c r="D21" s="21">
        <f>ROUND(data_ACS!D90,-1)</f>
        <v>-1990</v>
      </c>
      <c r="E21" s="21">
        <f>ROUND(data_ACS!E90,-1)</f>
        <v>-940</v>
      </c>
      <c r="F21" s="21" t="str">
        <f>data_ACS!F90</f>
        <v>S</v>
      </c>
      <c r="G21" s="21">
        <f>ROUND(data_ACS!G90,-1)</f>
        <v>-2170</v>
      </c>
      <c r="H21" s="21">
        <f>ROUND(data_ACS!H90,-1)</f>
        <v>-940</v>
      </c>
      <c r="I21" s="21">
        <f>ROUND(data_ACS!I90,-1)</f>
        <v>-540</v>
      </c>
      <c r="J21" s="21" t="str">
        <f>data_ACS!J90</f>
        <v>S</v>
      </c>
      <c r="K21" s="21" t="str">
        <f>data_ACS!K90</f>
        <v>S</v>
      </c>
    </row>
    <row r="22" spans="1:11" ht="18.600000000000001" x14ac:dyDescent="0.55000000000000004">
      <c r="A22" s="3"/>
      <c r="B22" s="13" t="s">
        <v>804</v>
      </c>
      <c r="C22" s="47">
        <f>ROUND(data_ACS!C91,-1)</f>
        <v>-14520</v>
      </c>
      <c r="D22" s="21">
        <f>ROUND(data_ACS!D91,-1)</f>
        <v>-4750</v>
      </c>
      <c r="E22" s="21">
        <f>ROUND(data_ACS!E91,-1)</f>
        <v>-1480</v>
      </c>
      <c r="F22" s="21">
        <f>ROUND(data_ACS!F91,-1)</f>
        <v>-910</v>
      </c>
      <c r="G22" s="21">
        <f>ROUND(data_ACS!G91,-1)</f>
        <v>-4700</v>
      </c>
      <c r="H22" s="21">
        <f>ROUND(data_ACS!H91,-1)</f>
        <v>-1150</v>
      </c>
      <c r="I22" s="21">
        <f>ROUND(data_ACS!I91,-1)</f>
        <v>-820</v>
      </c>
      <c r="J22" s="21">
        <f>ROUND(data_ACS!J91,-1)</f>
        <v>-410</v>
      </c>
      <c r="K22" s="21">
        <f>ROUND(data_ACS!K91,-1)</f>
        <v>-300</v>
      </c>
    </row>
    <row r="23" spans="1:11" ht="18.600000000000001" x14ac:dyDescent="0.55000000000000004">
      <c r="A23" s="3"/>
      <c r="B23" s="13" t="s">
        <v>496</v>
      </c>
      <c r="C23" s="47">
        <f>ROUND(data_ACS!C92,-1)</f>
        <v>-32400</v>
      </c>
      <c r="D23" s="21">
        <f>ROUND(data_ACS!D92,-1)</f>
        <v>-2630</v>
      </c>
      <c r="E23" s="21">
        <f>ROUND(data_ACS!E92,-1)</f>
        <v>-1020</v>
      </c>
      <c r="F23" s="21" t="str">
        <f>data_ACS!F92</f>
        <v>N</v>
      </c>
      <c r="G23" s="21">
        <f>ROUND(data_ACS!G92,-1)</f>
        <v>-2780</v>
      </c>
      <c r="H23" s="21">
        <f>ROUND(data_ACS!H92,-1)</f>
        <v>-6680</v>
      </c>
      <c r="I23" s="21">
        <f>ROUND(data_ACS!I92,-1)</f>
        <v>-4260</v>
      </c>
      <c r="J23" s="21">
        <f>ROUND(data_ACS!J92,-1)</f>
        <v>-7350</v>
      </c>
      <c r="K23" s="21">
        <f>ROUND(data_ACS!K92,-1)</f>
        <v>-7410</v>
      </c>
    </row>
    <row r="24" spans="1:11" ht="18.600000000000001" x14ac:dyDescent="0.55000000000000004">
      <c r="A24" s="3"/>
      <c r="C24" s="47"/>
      <c r="D24" s="21"/>
      <c r="E24" s="21"/>
      <c r="F24" s="21"/>
      <c r="G24" s="21"/>
      <c r="H24" s="21"/>
      <c r="I24" s="21"/>
      <c r="J24" s="21"/>
      <c r="K24" s="21"/>
    </row>
    <row r="25" spans="1:11" ht="38.25" customHeight="1" x14ac:dyDescent="0.55000000000000004">
      <c r="A25" s="3"/>
      <c r="B25" s="148" t="s">
        <v>1114</v>
      </c>
      <c r="C25" s="148"/>
      <c r="D25" s="148"/>
      <c r="E25" s="148"/>
      <c r="F25" s="148"/>
      <c r="G25" s="21"/>
      <c r="H25" s="21"/>
      <c r="I25" s="21"/>
      <c r="J25" s="21"/>
      <c r="K25" s="21"/>
    </row>
    <row r="26" spans="1:11" ht="18.600000000000001" x14ac:dyDescent="0.55000000000000004">
      <c r="A26" s="3"/>
      <c r="C26" s="74"/>
      <c r="D26" s="5"/>
      <c r="E26" s="5"/>
      <c r="F26" s="5"/>
      <c r="G26" s="5"/>
      <c r="H26" s="5"/>
      <c r="I26" s="5"/>
      <c r="J26" s="5"/>
      <c r="K26" s="5"/>
    </row>
    <row r="27" spans="1:11" ht="18.600000000000001" x14ac:dyDescent="0.55000000000000004">
      <c r="A27" s="3" t="s">
        <v>819</v>
      </c>
      <c r="C27" s="51"/>
      <c r="D27" s="5"/>
      <c r="E27" s="5"/>
      <c r="F27" s="5"/>
      <c r="G27" s="5"/>
      <c r="H27" s="5"/>
      <c r="I27" s="5"/>
      <c r="J27" s="5"/>
      <c r="K27" s="5"/>
    </row>
    <row r="28" spans="1:11" ht="18.600000000000001" x14ac:dyDescent="0.55000000000000004">
      <c r="A28" s="3"/>
      <c r="B28" s="13" t="s">
        <v>803</v>
      </c>
      <c r="C28" s="71">
        <f>data_ACS!C93</f>
        <v>88.909719664999997</v>
      </c>
      <c r="D28" s="7">
        <f>data_ACS!D93</f>
        <v>87.279843717000006</v>
      </c>
      <c r="E28" s="7">
        <f>data_ACS!E93</f>
        <v>94.770588670999999</v>
      </c>
      <c r="F28" s="7">
        <f>data_ACS!F93</f>
        <v>97.547149086000005</v>
      </c>
      <c r="G28" s="7">
        <f>data_ACS!G93</f>
        <v>86.878682873000002</v>
      </c>
      <c r="H28" s="7">
        <f>data_ACS!H93</f>
        <v>85.595974597999998</v>
      </c>
      <c r="I28" s="7">
        <f>data_ACS!I93</f>
        <v>91.512302685999998</v>
      </c>
      <c r="J28" s="7">
        <f>data_ACS!J93</f>
        <v>82.816789624999998</v>
      </c>
      <c r="K28" s="7">
        <f>data_ACS!K93</f>
        <v>82.100431896000003</v>
      </c>
    </row>
    <row r="29" spans="1:11" ht="18.600000000000001" x14ac:dyDescent="0.55000000000000004">
      <c r="A29" s="3"/>
      <c r="B29" s="12" t="s">
        <v>492</v>
      </c>
      <c r="C29" s="39">
        <f>data_ACS!C94</f>
        <v>0.57560197400000002</v>
      </c>
      <c r="D29" s="15">
        <f>data_ACS!D94</f>
        <v>1.6804173859</v>
      </c>
      <c r="E29" s="15">
        <f>data_ACS!E94</f>
        <v>1.7557079157</v>
      </c>
      <c r="F29" s="15">
        <f>data_ACS!F94</f>
        <v>1.7856318229999999</v>
      </c>
      <c r="G29" s="15">
        <f>data_ACS!G94</f>
        <v>1.3557690081</v>
      </c>
      <c r="H29" s="15">
        <f>data_ACS!H94</f>
        <v>1.4540480464000001</v>
      </c>
      <c r="I29" s="15">
        <f>data_ACS!I94</f>
        <v>1.4900456186</v>
      </c>
      <c r="J29" s="15">
        <f>data_ACS!J94</f>
        <v>1.7600192781999999</v>
      </c>
      <c r="K29" s="15">
        <f>data_ACS!K94</f>
        <v>1.7526698588</v>
      </c>
    </row>
    <row r="30" spans="1:11" ht="18.600000000000001" x14ac:dyDescent="0.55000000000000004">
      <c r="A30" s="3"/>
      <c r="B30" s="13" t="s">
        <v>491</v>
      </c>
      <c r="C30" s="71">
        <f>data_ACS!C95</f>
        <v>99.508101342000003</v>
      </c>
      <c r="D30" s="7">
        <f>data_ACS!D95</f>
        <v>99.658682980999998</v>
      </c>
      <c r="E30" s="7">
        <f>data_ACS!E95</f>
        <v>99.66665931</v>
      </c>
      <c r="F30" s="7">
        <f>data_ACS!F95</f>
        <v>99.542314458999996</v>
      </c>
      <c r="G30" s="7">
        <f>data_ACS!G95</f>
        <v>99.508416952999994</v>
      </c>
      <c r="H30" s="7">
        <f>data_ACS!H95</f>
        <v>98.534159134000006</v>
      </c>
      <c r="I30" s="7">
        <f>data_ACS!I95</f>
        <v>99.668269678000001</v>
      </c>
      <c r="J30" s="7">
        <f>data_ACS!J95</f>
        <v>96.310333025999995</v>
      </c>
      <c r="K30" s="7">
        <f>data_ACS!K95</f>
        <v>96.369668235000006</v>
      </c>
    </row>
    <row r="31" spans="1:11" ht="18.600000000000001" x14ac:dyDescent="0.55000000000000004">
      <c r="A31" s="3"/>
      <c r="B31" s="12" t="s">
        <v>492</v>
      </c>
      <c r="C31" s="39">
        <f>data_ACS!C96</f>
        <v>0.15148013739999999</v>
      </c>
      <c r="D31" s="15">
        <f>data_ACS!D96</f>
        <v>0.35949037989999999</v>
      </c>
      <c r="E31" s="15">
        <f>data_ACS!E96</f>
        <v>0.6271969811</v>
      </c>
      <c r="F31" s="15">
        <f>data_ACS!F96</f>
        <v>0.53295302850000004</v>
      </c>
      <c r="G31" s="15">
        <f>data_ACS!G96</f>
        <v>6.8742262078999996</v>
      </c>
      <c r="H31" s="15">
        <f>data_ACS!H96</f>
        <v>9.2979991576999996</v>
      </c>
      <c r="I31" s="15">
        <f>data_ACS!I96</f>
        <v>0.51956193760000002</v>
      </c>
      <c r="J31" s="15">
        <f>data_ACS!J96</f>
        <v>6.4899475639000004</v>
      </c>
      <c r="K31" s="15">
        <f>data_ACS!K96</f>
        <v>3.3341543545999999</v>
      </c>
    </row>
    <row r="32" spans="1:11" ht="18.600000000000001" x14ac:dyDescent="0.55000000000000004">
      <c r="A32" s="3"/>
      <c r="B32" s="13" t="s">
        <v>494</v>
      </c>
      <c r="C32" s="71">
        <f>data_ACS!C97</f>
        <v>83.463447223000003</v>
      </c>
      <c r="D32" s="7">
        <f>data_ACS!D97</f>
        <v>81.679815672000004</v>
      </c>
      <c r="E32" s="7">
        <f>data_ACS!E97</f>
        <v>81.497253603999994</v>
      </c>
      <c r="F32" s="7">
        <f>data_ACS!F97</f>
        <v>87.611507085</v>
      </c>
      <c r="G32" s="7">
        <f>data_ACS!G97</f>
        <v>89.505533302000003</v>
      </c>
      <c r="H32" s="7">
        <f>data_ACS!H97</f>
        <v>83.756169560000004</v>
      </c>
      <c r="I32" s="7">
        <f>data_ACS!I97</f>
        <v>79.803779008999996</v>
      </c>
      <c r="J32" s="7">
        <f>data_ACS!J97</f>
        <v>82.510365608000001</v>
      </c>
      <c r="K32" s="7">
        <f>data_ACS!K97</f>
        <v>81.519879337000006</v>
      </c>
    </row>
    <row r="33" spans="1:11" ht="18.600000000000001" x14ac:dyDescent="0.55000000000000004">
      <c r="A33" s="3"/>
      <c r="B33" s="12" t="s">
        <v>492</v>
      </c>
      <c r="C33" s="39">
        <f>data_ACS!C98</f>
        <v>0.67510241950000005</v>
      </c>
      <c r="D33" s="15">
        <f>data_ACS!D98</f>
        <v>2.1053845072000001</v>
      </c>
      <c r="E33" s="15">
        <f>data_ACS!E98</f>
        <v>3.9969582627000002</v>
      </c>
      <c r="F33" s="15">
        <f>data_ACS!F98</f>
        <v>20.250729550999999</v>
      </c>
      <c r="G33" s="15">
        <f>data_ACS!G98</f>
        <v>1.1286738032000001</v>
      </c>
      <c r="H33" s="15">
        <f>data_ACS!H98</f>
        <v>1.4719549176</v>
      </c>
      <c r="I33" s="15">
        <f>data_ACS!I98</f>
        <v>2.0648534710000002</v>
      </c>
      <c r="J33" s="15">
        <f>data_ACS!J98</f>
        <v>1.7679254070999999</v>
      </c>
      <c r="K33" s="15">
        <f>data_ACS!K98</f>
        <v>1.7374308516000001</v>
      </c>
    </row>
    <row r="34" spans="1:11" ht="18.600000000000001" x14ac:dyDescent="0.55000000000000004">
      <c r="A34" s="3"/>
      <c r="B34" s="13" t="s">
        <v>493</v>
      </c>
      <c r="C34" s="71">
        <f>data_ACS!C99</f>
        <v>69.097534191999998</v>
      </c>
      <c r="D34" s="7">
        <f>data_ACS!D99</f>
        <v>59.503679755999997</v>
      </c>
      <c r="E34" s="7">
        <f>data_ACS!E99</f>
        <v>76.368743562000006</v>
      </c>
      <c r="F34" s="7">
        <f>data_ACS!F99</f>
        <v>90.173920285999998</v>
      </c>
      <c r="G34" s="7">
        <f>data_ACS!G99</f>
        <v>56.727954207000003</v>
      </c>
      <c r="H34" s="7">
        <f>data_ACS!H99</f>
        <v>73.176409698000001</v>
      </c>
      <c r="I34" s="7">
        <f>data_ACS!I99</f>
        <v>86.251294678999997</v>
      </c>
      <c r="J34" s="7">
        <f>data_ACS!J99</f>
        <v>76.177076084999996</v>
      </c>
      <c r="K34" s="7">
        <f>data_ACS!K99</f>
        <v>72.288190959000005</v>
      </c>
    </row>
    <row r="35" spans="1:11" ht="18.600000000000001" x14ac:dyDescent="0.55000000000000004">
      <c r="A35" s="3"/>
      <c r="B35" s="12" t="s">
        <v>492</v>
      </c>
      <c r="C35" s="39">
        <f>data_ACS!C100</f>
        <v>4.6964428647999998</v>
      </c>
      <c r="D35" s="15">
        <f>data_ACS!D100</f>
        <v>2.2189067138</v>
      </c>
      <c r="E35" s="15">
        <f>data_ACS!E100</f>
        <v>1.8534175473000001</v>
      </c>
      <c r="F35" s="15">
        <f>data_ACS!F100</f>
        <v>15.637299512</v>
      </c>
      <c r="G35" s="15">
        <f>data_ACS!G100</f>
        <v>0.69471016630000004</v>
      </c>
      <c r="H35" s="15">
        <f>data_ACS!H100</f>
        <v>15.731861854</v>
      </c>
      <c r="I35" s="15">
        <f>data_ACS!I100</f>
        <v>15.193364369999999</v>
      </c>
      <c r="J35" s="15">
        <f>data_ACS!J100</f>
        <v>2.6066705753999999</v>
      </c>
      <c r="K35" s="15">
        <f>data_ACS!K100</f>
        <v>24.101070659000001</v>
      </c>
    </row>
    <row r="36" spans="1:11" ht="18.600000000000001" x14ac:dyDescent="0.55000000000000004">
      <c r="A36" s="3"/>
      <c r="B36" s="13" t="s">
        <v>804</v>
      </c>
      <c r="C36" s="71">
        <f>data_ACS!C101</f>
        <v>82.059040765999995</v>
      </c>
      <c r="D36" s="7">
        <f>data_ACS!D101</f>
        <v>74.519967492999996</v>
      </c>
      <c r="E36" s="7">
        <f>data_ACS!E101</f>
        <v>87.732663926000001</v>
      </c>
      <c r="F36" s="7">
        <f>data_ACS!F101</f>
        <v>93.589685070000002</v>
      </c>
      <c r="G36" s="7">
        <f>data_ACS!G101</f>
        <v>71.674611568000003</v>
      </c>
      <c r="H36" s="7">
        <f>data_ACS!H101</f>
        <v>78.349610429999998</v>
      </c>
      <c r="I36" s="7">
        <f>data_ACS!I101</f>
        <v>89.640537062999996</v>
      </c>
      <c r="J36" s="7">
        <f>data_ACS!J101</f>
        <v>82.891323005999993</v>
      </c>
      <c r="K36" s="7">
        <f>data_ACS!K101</f>
        <v>82.665369040000002</v>
      </c>
    </row>
    <row r="37" spans="1:11" ht="18.600000000000001" x14ac:dyDescent="0.55000000000000004">
      <c r="A37" s="3"/>
      <c r="B37" s="12" t="s">
        <v>492</v>
      </c>
      <c r="C37" s="39">
        <f>data_ACS!C102</f>
        <v>1.0816146042000001</v>
      </c>
      <c r="D37" s="15">
        <f>data_ACS!D102</f>
        <v>0.87616129529999998</v>
      </c>
      <c r="E37" s="15">
        <f>data_ACS!E102</f>
        <v>2.7630323652</v>
      </c>
      <c r="F37" s="15">
        <f>data_ACS!F102</f>
        <v>3.0787359075</v>
      </c>
      <c r="G37" s="15">
        <f>data_ACS!G102</f>
        <v>11.998909597999999</v>
      </c>
      <c r="H37" s="15">
        <f>data_ACS!H102</f>
        <v>5.2885469728999999</v>
      </c>
      <c r="I37" s="15">
        <f>data_ACS!I102</f>
        <v>3.7231690601</v>
      </c>
      <c r="J37" s="15">
        <f>data_ACS!J102</f>
        <v>16.731016194999999</v>
      </c>
      <c r="K37" s="15">
        <f>data_ACS!K102</f>
        <v>32.710849042</v>
      </c>
    </row>
    <row r="38" spans="1:11" ht="18.600000000000001" x14ac:dyDescent="0.55000000000000004">
      <c r="A38" s="3"/>
      <c r="B38" s="13" t="s">
        <v>496</v>
      </c>
      <c r="C38" s="71">
        <f>data_ACS!C103</f>
        <v>80.081605350999993</v>
      </c>
      <c r="D38" s="7">
        <f>data_ACS!D103</f>
        <v>68.411866261</v>
      </c>
      <c r="E38" s="7">
        <f>data_ACS!E103</f>
        <v>87.362282661999998</v>
      </c>
      <c r="F38" s="7">
        <f>data_ACS!F103</f>
        <v>92.530333814000002</v>
      </c>
      <c r="G38" s="7">
        <f>data_ACS!G103</f>
        <v>69.940022768000006</v>
      </c>
      <c r="H38" s="7">
        <f>data_ACS!H103</f>
        <v>83.541340903000005</v>
      </c>
      <c r="I38" s="7">
        <f>data_ACS!I103</f>
        <v>87.913397321000005</v>
      </c>
      <c r="J38" s="7">
        <f>data_ACS!J103</f>
        <v>81.276072837000001</v>
      </c>
      <c r="K38" s="7">
        <f>data_ACS!K103</f>
        <v>83.215211249999996</v>
      </c>
    </row>
    <row r="39" spans="1:11" ht="18.600000000000001" x14ac:dyDescent="0.55000000000000004">
      <c r="A39" s="3"/>
      <c r="B39" s="12" t="s">
        <v>492</v>
      </c>
      <c r="C39" s="34">
        <f>data_ACS!C104</f>
        <v>0.46773714999999999</v>
      </c>
      <c r="D39" s="27">
        <f>data_ACS!D104</f>
        <v>2.0286214476</v>
      </c>
      <c r="E39" s="27">
        <f>data_ACS!E104</f>
        <v>1.0959642503</v>
      </c>
      <c r="F39" s="27">
        <f>data_ACS!F104</f>
        <v>9.0229546394</v>
      </c>
      <c r="G39" s="27">
        <f>data_ACS!G104</f>
        <v>1.6443556913999999</v>
      </c>
      <c r="H39" s="27">
        <f>data_ACS!H104</f>
        <v>12.824116938</v>
      </c>
      <c r="I39" s="27">
        <f>data_ACS!I104</f>
        <v>11.417234587999999</v>
      </c>
      <c r="J39" s="27">
        <f>data_ACS!J104</f>
        <v>4.8949800292000001</v>
      </c>
      <c r="K39" s="27">
        <f>data_ACS!K104</f>
        <v>22.650593427</v>
      </c>
    </row>
    <row r="40" spans="1:11" ht="18.600000000000001" x14ac:dyDescent="0.55000000000000004">
      <c r="A40" s="3"/>
      <c r="B40" s="13" t="s">
        <v>497</v>
      </c>
      <c r="C40" s="71">
        <f>data_ACS!C105</f>
        <v>90.703071709</v>
      </c>
      <c r="D40" s="7">
        <f>data_ACS!D105</f>
        <v>93.674485374</v>
      </c>
      <c r="E40" s="7">
        <f>data_ACS!E105</f>
        <v>96.992968313999995</v>
      </c>
      <c r="F40" s="7">
        <f>data_ACS!F105</f>
        <v>98.950139909000001</v>
      </c>
      <c r="G40" s="7">
        <f>data_ACS!G105</f>
        <v>93.089363504999994</v>
      </c>
      <c r="H40" s="7">
        <f>data_ACS!H105</f>
        <v>85.897614942000004</v>
      </c>
      <c r="I40" s="7">
        <f>data_ACS!I105</f>
        <v>91.964399419000003</v>
      </c>
      <c r="J40" s="7">
        <f>data_ACS!J105</f>
        <v>82.894243490999997</v>
      </c>
      <c r="K40" s="7">
        <f>data_ACS!K105</f>
        <v>82.052744712000006</v>
      </c>
    </row>
    <row r="41" spans="1:11" ht="18.600000000000001" x14ac:dyDescent="0.55000000000000004">
      <c r="A41" s="3"/>
      <c r="B41" s="12" t="s">
        <v>492</v>
      </c>
      <c r="C41" s="34">
        <f>data_ACS!C106</f>
        <v>0.44481248960000003</v>
      </c>
      <c r="D41" s="27">
        <f>data_ACS!D106</f>
        <v>1.1763981393</v>
      </c>
      <c r="E41" s="27">
        <f>data_ACS!E106</f>
        <v>1.1623382225000001</v>
      </c>
      <c r="F41" s="27">
        <f>data_ACS!F106</f>
        <v>1.2274644656</v>
      </c>
      <c r="G41" s="27">
        <f>data_ACS!G106</f>
        <v>0.77681890269999998</v>
      </c>
      <c r="H41" s="27">
        <f>data_ACS!H106</f>
        <v>1.1996805384</v>
      </c>
      <c r="I41" s="27">
        <f>data_ACS!I106</f>
        <v>1.1442643743000001</v>
      </c>
      <c r="J41" s="27">
        <f>data_ACS!J106</f>
        <v>1.5224906981999999</v>
      </c>
      <c r="K41" s="27">
        <f>data_ACS!K106</f>
        <v>1.5200553214000001</v>
      </c>
    </row>
    <row r="42" spans="1:11" ht="18.600000000000001" x14ac:dyDescent="0.55000000000000004">
      <c r="A42" s="3"/>
      <c r="C42" s="51"/>
      <c r="D42" s="5"/>
      <c r="E42" s="5"/>
      <c r="F42" s="5"/>
      <c r="G42" s="5"/>
      <c r="H42" s="5"/>
      <c r="I42" s="5"/>
      <c r="J42" s="5"/>
      <c r="K42" s="5"/>
    </row>
    <row r="43" spans="1:11" ht="21" x14ac:dyDescent="0.6">
      <c r="A43" s="126" t="s">
        <v>822</v>
      </c>
      <c r="C43" s="51"/>
      <c r="D43" s="5"/>
      <c r="E43" s="5"/>
      <c r="F43" s="5"/>
      <c r="G43" s="5"/>
      <c r="H43" s="5"/>
      <c r="I43" s="5"/>
      <c r="J43" s="5"/>
      <c r="K43" s="5"/>
    </row>
    <row r="44" spans="1:11" ht="18.600000000000001" x14ac:dyDescent="0.55000000000000004">
      <c r="A44" s="3"/>
      <c r="B44" s="13" t="s">
        <v>498</v>
      </c>
      <c r="C44" s="47">
        <f>ROUND(data_ACS!C108,-1)</f>
        <v>12180</v>
      </c>
      <c r="D44" s="21">
        <f>ROUND(data_ACS!D108,-1)</f>
        <v>4410</v>
      </c>
      <c r="E44" s="21">
        <f>ROUND(data_ACS!E108,-1)</f>
        <v>1250</v>
      </c>
      <c r="F44" s="21">
        <f>ROUND(data_ACS!F108,-1)</f>
        <v>480</v>
      </c>
      <c r="G44" s="21">
        <f>ROUND(data_ACS!G108,-1)</f>
        <v>4240</v>
      </c>
      <c r="H44" s="21">
        <f>ROUND(data_ACS!H108,-1)</f>
        <v>930</v>
      </c>
      <c r="I44" s="21">
        <f>ROUND(data_ACS!I108,-1)</f>
        <v>430</v>
      </c>
      <c r="J44" s="21">
        <f>ROUND(data_ACS!J108,-1)</f>
        <v>310</v>
      </c>
      <c r="K44" s="21">
        <f>ROUND(data_ACS!K108,-1)</f>
        <v>140</v>
      </c>
    </row>
    <row r="45" spans="1:11" ht="18.600000000000001" x14ac:dyDescent="0.55000000000000004">
      <c r="A45" s="3"/>
      <c r="B45" s="13" t="s">
        <v>499</v>
      </c>
      <c r="C45" s="47">
        <f>ROUND(data_ACS!C107,-1)</f>
        <v>33620</v>
      </c>
      <c r="D45" s="21">
        <f>ROUND(data_ACS!D107,-1)</f>
        <v>2930</v>
      </c>
      <c r="E45" s="21">
        <f>ROUND(data_ACS!E107,-1)</f>
        <v>930</v>
      </c>
      <c r="F45" s="21">
        <f>ROUND(data_ACS!F107,-1)</f>
        <v>420</v>
      </c>
      <c r="G45" s="21">
        <f>ROUND(data_ACS!G107,-1)</f>
        <v>3550</v>
      </c>
      <c r="H45" s="21">
        <f>ROUND(data_ACS!H107,-1)</f>
        <v>6600</v>
      </c>
      <c r="I45" s="21">
        <f>ROUND(data_ACS!I107,-1)</f>
        <v>4290</v>
      </c>
      <c r="J45" s="21">
        <f>ROUND(data_ACS!J107,-1)</f>
        <v>7400</v>
      </c>
      <c r="K45" s="21">
        <f>ROUND(data_ACS!K107,-1)</f>
        <v>7500</v>
      </c>
    </row>
    <row r="46" spans="1:11" ht="18.600000000000001" x14ac:dyDescent="0.55000000000000004">
      <c r="A46" s="3"/>
      <c r="B46" s="13" t="s">
        <v>804</v>
      </c>
      <c r="C46" s="47">
        <f>ROUND(data_ACS!C109,-1)</f>
        <v>7320</v>
      </c>
      <c r="D46" s="21">
        <f>ROUND(data_ACS!D109,-1)</f>
        <v>1990</v>
      </c>
      <c r="E46" s="21">
        <f>ROUND(data_ACS!E109,-1)</f>
        <v>940</v>
      </c>
      <c r="F46" s="21">
        <f>ROUND(data_ACS!F109,-1)</f>
        <v>360</v>
      </c>
      <c r="G46" s="21">
        <f>ROUND(data_ACS!G109,-1)</f>
        <v>2170</v>
      </c>
      <c r="H46" s="21">
        <f>ROUND(data_ACS!H109,-1)</f>
        <v>940</v>
      </c>
      <c r="I46" s="21">
        <f>ROUND(data_ACS!I109,-1)</f>
        <v>540</v>
      </c>
      <c r="J46" s="21" t="str">
        <f>data_ACS!J109</f>
        <v>N</v>
      </c>
      <c r="K46" s="21">
        <f>ROUND(data_ACS!K109,-1)</f>
        <v>150</v>
      </c>
    </row>
    <row r="47" spans="1:11" ht="18.600000000000001" x14ac:dyDescent="0.55000000000000004">
      <c r="A47" s="3"/>
      <c r="B47" s="13" t="s">
        <v>496</v>
      </c>
      <c r="C47" s="47">
        <f>ROUND(data_ACS!C110,-1)</f>
        <v>14520</v>
      </c>
      <c r="D47" s="21">
        <f>ROUND(data_ACS!D110,-1)</f>
        <v>4750</v>
      </c>
      <c r="E47" s="21">
        <f>ROUND(data_ACS!E110,-1)</f>
        <v>1480</v>
      </c>
      <c r="F47" s="21">
        <f>ROUND(data_ACS!F110,-1)</f>
        <v>910</v>
      </c>
      <c r="G47" s="21">
        <f>ROUND(data_ACS!G110,-1)</f>
        <v>4700</v>
      </c>
      <c r="H47" s="21">
        <f>ROUND(data_ACS!H110,-1)</f>
        <v>1150</v>
      </c>
      <c r="I47" s="21">
        <f>ROUND(data_ACS!I110,-1)</f>
        <v>820</v>
      </c>
      <c r="J47" s="21">
        <f>ROUND(data_ACS!J110,-1)</f>
        <v>410</v>
      </c>
      <c r="K47" s="21">
        <f>ROUND(data_ACS!K110,-1)</f>
        <v>300</v>
      </c>
    </row>
    <row r="48" spans="1:11" ht="18.600000000000001" x14ac:dyDescent="0.55000000000000004">
      <c r="A48" s="3"/>
      <c r="C48" s="47"/>
      <c r="D48" s="21"/>
      <c r="E48" s="21"/>
      <c r="F48" s="21"/>
      <c r="G48" s="21"/>
      <c r="H48" s="21"/>
      <c r="I48" s="21"/>
      <c r="J48" s="21"/>
      <c r="K48" s="21"/>
    </row>
    <row r="49" spans="1:11" ht="18.600000000000001" x14ac:dyDescent="0.55000000000000004">
      <c r="A49" s="3"/>
      <c r="B49" s="136" t="s">
        <v>1115</v>
      </c>
      <c r="C49" s="47"/>
      <c r="D49" s="21"/>
      <c r="E49" s="21"/>
      <c r="F49" s="21"/>
      <c r="G49" s="21"/>
      <c r="H49" s="21"/>
      <c r="I49" s="21"/>
      <c r="J49" s="21"/>
      <c r="K49" s="21"/>
    </row>
    <row r="50" spans="1:11" ht="18.600000000000001" x14ac:dyDescent="0.55000000000000004">
      <c r="A50" s="3"/>
      <c r="C50" s="51"/>
      <c r="D50" s="5"/>
      <c r="E50" s="5"/>
      <c r="F50" s="5"/>
      <c r="G50" s="5"/>
      <c r="H50" s="5"/>
      <c r="I50" s="5"/>
      <c r="J50" s="5"/>
      <c r="K50" s="5"/>
    </row>
    <row r="51" spans="1:11" ht="18.600000000000001" x14ac:dyDescent="0.55000000000000004">
      <c r="A51" s="3" t="s">
        <v>821</v>
      </c>
      <c r="C51" s="51"/>
      <c r="D51" s="5"/>
      <c r="E51" s="5"/>
      <c r="F51" s="5"/>
      <c r="G51" s="5"/>
      <c r="H51" s="5"/>
      <c r="I51" s="5"/>
      <c r="J51" s="5"/>
      <c r="K51" s="5"/>
    </row>
    <row r="52" spans="1:11" ht="16.5" customHeight="1" x14ac:dyDescent="0.55000000000000004">
      <c r="A52" s="3"/>
      <c r="B52" s="13" t="s">
        <v>803</v>
      </c>
      <c r="C52" s="71">
        <f>data_ACS!C112</f>
        <v>70.267956569000006</v>
      </c>
      <c r="D52" s="7">
        <f>data_ACS!D112</f>
        <v>75.358703649999995</v>
      </c>
      <c r="E52" s="7">
        <f>data_ACS!E112</f>
        <v>89.671534706000003</v>
      </c>
      <c r="F52" s="7">
        <f>data_ACS!F112</f>
        <v>93.732076544999998</v>
      </c>
      <c r="G52" s="7">
        <f>data_ACS!G112</f>
        <v>65.228762470000007</v>
      </c>
      <c r="H52" s="7">
        <f>data_ACS!H112</f>
        <v>60.551369172999998</v>
      </c>
      <c r="I52" s="7">
        <f>data_ACS!I112</f>
        <v>80.118318090000002</v>
      </c>
      <c r="J52" s="7">
        <f>data_ACS!J112</f>
        <v>43.779226236</v>
      </c>
      <c r="K52" s="7">
        <f>data_ACS!K112</f>
        <v>41.331671182999997</v>
      </c>
    </row>
    <row r="53" spans="1:11" ht="16.5" customHeight="1" x14ac:dyDescent="0.55000000000000004">
      <c r="A53" s="3"/>
      <c r="B53" s="12" t="s">
        <v>492</v>
      </c>
      <c r="C53" s="39">
        <f>data_ACS!C113</f>
        <v>0.58853157659999999</v>
      </c>
      <c r="D53" s="15">
        <f>data_ACS!D113</f>
        <v>1.7004212385999999</v>
      </c>
      <c r="E53" s="15">
        <f>data_ACS!E113</f>
        <v>1.7639474865</v>
      </c>
      <c r="F53" s="15">
        <f>data_ACS!F113</f>
        <v>1.7978413649</v>
      </c>
      <c r="G53" s="15">
        <f>data_ACS!G113</f>
        <v>1.3086272063</v>
      </c>
      <c r="H53" s="15">
        <f>data_ACS!H113</f>
        <v>1.4669195529000001</v>
      </c>
      <c r="I53" s="15">
        <f>data_ACS!I113</f>
        <v>1.4507890138999999</v>
      </c>
      <c r="J53" s="15">
        <f>data_ACS!J113</f>
        <v>1.6953201116000001</v>
      </c>
      <c r="K53" s="15">
        <f>data_ACS!K113</f>
        <v>1.6900467521</v>
      </c>
    </row>
    <row r="54" spans="1:11" ht="18.600000000000001" x14ac:dyDescent="0.55000000000000004">
      <c r="A54" s="3"/>
      <c r="B54" s="13" t="s">
        <v>491</v>
      </c>
      <c r="C54" s="71">
        <f>data_ACS!C114</f>
        <v>96.730666385000006</v>
      </c>
      <c r="D54" s="7">
        <f>data_ACS!D114</f>
        <v>97.702881450000007</v>
      </c>
      <c r="E54" s="7">
        <f>data_ACS!E114</f>
        <v>97.881038903000004</v>
      </c>
      <c r="F54" s="7">
        <f>data_ACS!F114</f>
        <v>96.682430916000001</v>
      </c>
      <c r="G54" s="7">
        <f>data_ACS!G114</f>
        <v>95.056870396999997</v>
      </c>
      <c r="H54" s="7">
        <f>data_ACS!H114</f>
        <v>93.709174228999998</v>
      </c>
      <c r="I54" s="7">
        <f>data_ACS!I114</f>
        <v>97.354838203</v>
      </c>
      <c r="J54" s="7">
        <f>data_ACS!J114</f>
        <v>73.797870946000003</v>
      </c>
      <c r="K54" s="7">
        <f>data_ACS!K114</f>
        <v>86.491210262999999</v>
      </c>
    </row>
    <row r="55" spans="1:11" ht="18.600000000000001" x14ac:dyDescent="0.55000000000000004">
      <c r="A55" s="3"/>
      <c r="B55" s="12" t="s">
        <v>492</v>
      </c>
      <c r="C55" s="34">
        <f>data_ACS!C115</f>
        <v>0.22714175070000001</v>
      </c>
      <c r="D55" s="27">
        <f>data_ACS!D115</f>
        <v>0.61369739379999999</v>
      </c>
      <c r="E55" s="27">
        <f>data_ACS!E115</f>
        <v>0.68110886140000004</v>
      </c>
      <c r="F55" s="27">
        <f>data_ACS!F115</f>
        <v>0.65204685389999995</v>
      </c>
      <c r="G55" s="27">
        <f>data_ACS!G115</f>
        <v>6.5230069488</v>
      </c>
      <c r="H55" s="27">
        <f>data_ACS!H115</f>
        <v>8.9199005520999997</v>
      </c>
      <c r="I55" s="27">
        <f>data_ACS!I115</f>
        <v>0.54630586420000005</v>
      </c>
      <c r="J55" s="27">
        <f>data_ACS!J115</f>
        <v>7.0966023125</v>
      </c>
      <c r="K55" s="27">
        <f>data_ACS!K115</f>
        <v>3.3407214411999999</v>
      </c>
    </row>
    <row r="56" spans="1:11" ht="18.600000000000001" x14ac:dyDescent="0.55000000000000004">
      <c r="A56" s="3"/>
      <c r="B56" s="13" t="s">
        <v>494</v>
      </c>
      <c r="C56" s="71">
        <f>data_ACS!C116</f>
        <v>49.935579308999998</v>
      </c>
      <c r="D56" s="7">
        <f>data_ACS!D116</f>
        <v>52.251915185000001</v>
      </c>
      <c r="E56" s="7">
        <f>data_ACS!E116</f>
        <v>56.782993181999998</v>
      </c>
      <c r="F56" s="7">
        <f>data_ACS!F116</f>
        <v>80.025436302000003</v>
      </c>
      <c r="G56" s="7">
        <f>data_ACS!G116</f>
        <v>61.383150534000002</v>
      </c>
      <c r="H56" s="7">
        <f>data_ACS!H116</f>
        <v>52.874759416000003</v>
      </c>
      <c r="I56" s="7">
        <f>data_ACS!I116</f>
        <v>53.413547735999998</v>
      </c>
      <c r="J56" s="7">
        <f>data_ACS!J116</f>
        <v>42.481572688</v>
      </c>
      <c r="K56" s="7">
        <f>data_ACS!K116</f>
        <v>38.860916824</v>
      </c>
    </row>
    <row r="57" spans="1:11" ht="18.600000000000001" x14ac:dyDescent="0.55000000000000004">
      <c r="A57" s="3"/>
      <c r="B57" s="12" t="s">
        <v>492</v>
      </c>
      <c r="C57" s="34">
        <f>data_ACS!C117</f>
        <v>0.75125661420000001</v>
      </c>
      <c r="D57" s="27">
        <f>data_ACS!D117</f>
        <v>2.5996576807</v>
      </c>
      <c r="E57" s="27">
        <f>data_ACS!E117</f>
        <v>4.7941931148999997</v>
      </c>
      <c r="F57" s="27">
        <f>data_ACS!F117</f>
        <v>18.811608796000002</v>
      </c>
      <c r="G57" s="27">
        <f>data_ACS!G117</f>
        <v>1.4546851596000001</v>
      </c>
      <c r="H57" s="27">
        <f>data_ACS!H117</f>
        <v>1.6597052219999999</v>
      </c>
      <c r="I57" s="27">
        <f>data_ACS!I117</f>
        <v>2.2946992251</v>
      </c>
      <c r="J57" s="27">
        <f>data_ACS!J117</f>
        <v>1.7075464122999999</v>
      </c>
      <c r="K57" s="27">
        <f>data_ACS!K117</f>
        <v>1.6677226447</v>
      </c>
    </row>
    <row r="58" spans="1:11" ht="18.600000000000001" x14ac:dyDescent="0.55000000000000004">
      <c r="A58" s="3"/>
      <c r="B58" s="13" t="s">
        <v>493</v>
      </c>
      <c r="C58" s="71">
        <f>data_ACS!C118</f>
        <v>53.895877009000003</v>
      </c>
      <c r="D58" s="7">
        <f>data_ACS!D118</f>
        <v>44.276246471999997</v>
      </c>
      <c r="E58" s="7">
        <f>data_ACS!E118</f>
        <v>68.004550933999994</v>
      </c>
      <c r="F58" s="7">
        <f>data_ACS!F118</f>
        <v>86.173776407999995</v>
      </c>
      <c r="G58" s="7">
        <f>data_ACS!G118</f>
        <v>32.954177938000001</v>
      </c>
      <c r="H58" s="7">
        <f>data_ACS!H118</f>
        <v>55.085170722000001</v>
      </c>
      <c r="I58" s="7">
        <f>data_ACS!I118</f>
        <v>76.99977509</v>
      </c>
      <c r="J58" s="7">
        <f>data_ACS!J118</f>
        <v>47.043530560999997</v>
      </c>
      <c r="K58" s="7">
        <f>data_ACS!K118</f>
        <v>58.432286439000002</v>
      </c>
    </row>
    <row r="59" spans="1:11" ht="18.600000000000001" x14ac:dyDescent="0.55000000000000004">
      <c r="A59" s="3"/>
      <c r="B59" s="12" t="s">
        <v>492</v>
      </c>
      <c r="C59" s="34">
        <f>data_ACS!C119</f>
        <v>1.2012960279</v>
      </c>
      <c r="D59" s="27">
        <f>data_ACS!D119</f>
        <v>3.0374530879999999</v>
      </c>
      <c r="E59" s="27">
        <f>data_ACS!E119</f>
        <v>2.8941160244000002</v>
      </c>
      <c r="F59" s="27">
        <f>data_ACS!F119</f>
        <v>15.093041158</v>
      </c>
      <c r="G59" s="27">
        <f>data_ACS!G119</f>
        <v>2.7818712606</v>
      </c>
      <c r="H59" s="27">
        <f>data_ACS!H119</f>
        <v>3.8203470955999999</v>
      </c>
      <c r="I59" s="27">
        <f>data_ACS!I119</f>
        <v>13.628845084</v>
      </c>
      <c r="J59" s="27">
        <f>data_ACS!J119</f>
        <v>9.0334082947999992</v>
      </c>
      <c r="K59" s="27">
        <f>data_ACS!K119</f>
        <v>20.600408141999999</v>
      </c>
    </row>
    <row r="60" spans="1:11" ht="19.5" x14ac:dyDescent="0.4">
      <c r="A60" s="3"/>
      <c r="B60" s="13" t="s">
        <v>804</v>
      </c>
      <c r="C60" s="71">
        <f>data_ACS!C120</f>
        <v>68.718877320000004</v>
      </c>
      <c r="D60" s="7">
        <f>data_ACS!D120</f>
        <v>61.823059741000002</v>
      </c>
      <c r="E60" s="7">
        <f>data_ACS!E120</f>
        <v>82.040201323000005</v>
      </c>
      <c r="F60" s="7">
        <f>data_ACS!F120</f>
        <v>84.242197235999996</v>
      </c>
      <c r="G60" s="7">
        <f>data_ACS!G120</f>
        <v>48.912221531</v>
      </c>
      <c r="H60" s="7">
        <f>data_ACS!H120</f>
        <v>63.760621667000002</v>
      </c>
      <c r="I60" s="7">
        <f>data_ACS!I120</f>
        <v>78.556533315999999</v>
      </c>
      <c r="J60" s="7">
        <f>data_ACS!J120</f>
        <v>53.5436932</v>
      </c>
      <c r="K60" s="7">
        <f>data_ACS!K120</f>
        <v>70.381888821999993</v>
      </c>
    </row>
    <row r="61" spans="1:11" ht="19.5" x14ac:dyDescent="0.4">
      <c r="A61" s="3"/>
      <c r="B61" s="12" t="s">
        <v>492</v>
      </c>
      <c r="C61" s="34">
        <f>data_ACS!C121</f>
        <v>1.3230257561000001</v>
      </c>
      <c r="D61" s="27">
        <f>data_ACS!D121</f>
        <v>2.5275670237000001</v>
      </c>
      <c r="E61" s="27">
        <f>data_ACS!E121</f>
        <v>2.5895501788000002</v>
      </c>
      <c r="F61" s="27">
        <f>data_ACS!F121</f>
        <v>3.1274236488999998</v>
      </c>
      <c r="G61" s="27">
        <f>data_ACS!G121</f>
        <v>2.7241242543999999</v>
      </c>
      <c r="H61" s="27">
        <f>data_ACS!H121</f>
        <v>5.6536176241999998</v>
      </c>
      <c r="I61" s="27">
        <f>data_ACS!I121</f>
        <v>3.3599864582999999</v>
      </c>
      <c r="J61" s="27">
        <f>data_ACS!J121</f>
        <v>15.590774548000001</v>
      </c>
      <c r="K61" s="27">
        <f>data_ACS!K121</f>
        <v>26.944127365</v>
      </c>
    </row>
    <row r="62" spans="1:11" ht="19.5" x14ac:dyDescent="0.4">
      <c r="A62" s="3"/>
      <c r="B62" s="13" t="s">
        <v>496</v>
      </c>
      <c r="C62" s="71">
        <f>data_ACS!C122</f>
        <v>64.389297658999993</v>
      </c>
      <c r="D62" s="7">
        <f>data_ACS!D122</f>
        <v>53.097902490000003</v>
      </c>
      <c r="E62" s="7">
        <f>data_ACS!E122</f>
        <v>78.595067706999998</v>
      </c>
      <c r="F62" s="7">
        <f>data_ACS!F122</f>
        <v>85.078459644999995</v>
      </c>
      <c r="G62" s="7">
        <f>data_ACS!G122</f>
        <v>43.720665981000003</v>
      </c>
      <c r="H62" s="7">
        <f>data_ACS!H122</f>
        <v>63.996047779000001</v>
      </c>
      <c r="I62" s="7">
        <f>data_ACS!I122</f>
        <v>76.944368897000004</v>
      </c>
      <c r="J62" s="7">
        <f>data_ACS!J122</f>
        <v>53.160345583000002</v>
      </c>
      <c r="K62" s="7">
        <f>data_ACS!K122</f>
        <v>62.999225127999999</v>
      </c>
    </row>
    <row r="63" spans="1:11" ht="19.5" x14ac:dyDescent="0.4">
      <c r="A63" s="3"/>
      <c r="B63" s="12" t="s">
        <v>492</v>
      </c>
      <c r="C63" s="34">
        <f>data_ACS!C123</f>
        <v>1.0106750086</v>
      </c>
      <c r="D63" s="27">
        <f>data_ACS!D123</f>
        <v>2.6671884432000001</v>
      </c>
      <c r="E63" s="27">
        <f>data_ACS!E123</f>
        <v>2.0307901050999999</v>
      </c>
      <c r="F63" s="27">
        <f>data_ACS!F123</f>
        <v>1.6914009243999999</v>
      </c>
      <c r="G63" s="27">
        <f>data_ACS!G123</f>
        <v>2.1961737298999999</v>
      </c>
      <c r="H63" s="27">
        <f>data_ACS!H123</f>
        <v>3.9228005988999999</v>
      </c>
      <c r="I63" s="27">
        <f>data_ACS!I123</f>
        <v>10.163236846</v>
      </c>
      <c r="J63" s="27">
        <f>data_ACS!J123</f>
        <v>11.406443166000001</v>
      </c>
      <c r="K63" s="27">
        <f>data_ACS!K123</f>
        <v>5.7323960257</v>
      </c>
    </row>
    <row r="64" spans="1:11" ht="19.5" x14ac:dyDescent="0.4">
      <c r="A64" s="3"/>
      <c r="B64" s="13" t="s">
        <v>497</v>
      </c>
      <c r="C64" s="71">
        <f>data_ACS!C124</f>
        <v>71.462153267999994</v>
      </c>
      <c r="D64" s="7">
        <f>data_ACS!D124</f>
        <v>82.903224347000005</v>
      </c>
      <c r="E64" s="7">
        <f>data_ACS!E124</f>
        <v>92.994307110999998</v>
      </c>
      <c r="F64" s="7">
        <f>data_ACS!F124</f>
        <v>96.152126804000005</v>
      </c>
      <c r="G64" s="7">
        <f>data_ACS!G124</f>
        <v>73.114859568</v>
      </c>
      <c r="H64" s="7">
        <f>data_ACS!H124</f>
        <v>60.045656624999999</v>
      </c>
      <c r="I64" s="7">
        <f>data_ACS!I124</f>
        <v>80.517031564000007</v>
      </c>
      <c r="J64" s="7">
        <f>data_ACS!J124</f>
        <v>43.307624988000001</v>
      </c>
      <c r="K64" s="7">
        <f>data_ACS!K124</f>
        <v>40.404793038000001</v>
      </c>
    </row>
    <row r="65" spans="1:11" ht="19.5" x14ac:dyDescent="0.4">
      <c r="A65" s="3"/>
      <c r="B65" s="12" t="s">
        <v>492</v>
      </c>
      <c r="C65" s="34">
        <f>data_ACS!C125</f>
        <v>0.54356195029999999</v>
      </c>
      <c r="D65" s="27">
        <f>data_ACS!D125</f>
        <v>1.4055104288</v>
      </c>
      <c r="E65" s="27">
        <f>data_ACS!E125</f>
        <v>1.2857808522</v>
      </c>
      <c r="F65" s="27">
        <f>data_ACS!F125</f>
        <v>1.3007249252999999</v>
      </c>
      <c r="G65" s="27">
        <f>data_ACS!G125</f>
        <v>1.1494480015999999</v>
      </c>
      <c r="H65" s="27">
        <f>data_ACS!H125</f>
        <v>1.3798099661000001</v>
      </c>
      <c r="I65" s="27">
        <f>data_ACS!I125</f>
        <v>1.217030702</v>
      </c>
      <c r="J65" s="27">
        <f>data_ACS!J125</f>
        <v>1.6723607944000001</v>
      </c>
      <c r="K65" s="27">
        <f>data_ACS!K125</f>
        <v>1.6620194817</v>
      </c>
    </row>
    <row r="66" spans="1:11" ht="19.5" x14ac:dyDescent="0.4">
      <c r="A66" s="3"/>
      <c r="C66" s="74"/>
      <c r="D66" s="5"/>
      <c r="E66" s="5"/>
      <c r="F66" s="5"/>
      <c r="G66" s="5"/>
      <c r="H66" s="5"/>
      <c r="I66" s="5"/>
      <c r="J66" s="5"/>
      <c r="K66" s="5"/>
    </row>
    <row r="67" spans="1:11" x14ac:dyDescent="0.35">
      <c r="A67" s="10" t="s">
        <v>823</v>
      </c>
      <c r="C67" s="74"/>
      <c r="D67" s="5"/>
      <c r="E67" s="5"/>
      <c r="F67" s="5"/>
      <c r="G67" s="5"/>
      <c r="H67" s="5"/>
      <c r="I67" s="5"/>
      <c r="J67" s="5"/>
      <c r="K67" s="5"/>
    </row>
    <row r="68" spans="1:11" ht="19.5" x14ac:dyDescent="0.4">
      <c r="A68" s="3"/>
      <c r="B68" s="13" t="s">
        <v>498</v>
      </c>
      <c r="C68" s="72">
        <f>ROUND(data_ACS!C127,-1)</f>
        <v>17160</v>
      </c>
      <c r="D68" s="8">
        <f>ROUND(data_ACS!D127,-1)</f>
        <v>5780</v>
      </c>
      <c r="E68" s="8">
        <f>ROUND(data_ACS!E127,-1)</f>
        <v>1550</v>
      </c>
      <c r="F68" s="8">
        <f>ROUND(data_ACS!F127,-1)</f>
        <v>540</v>
      </c>
      <c r="G68" s="8">
        <f>ROUND(data_ACS!G127,-1)</f>
        <v>6320</v>
      </c>
      <c r="H68" s="8">
        <f>ROUND(data_ACS!H127,-1)</f>
        <v>1480</v>
      </c>
      <c r="I68" s="8">
        <f>ROUND(data_ACS!I127,-1)</f>
        <v>640</v>
      </c>
      <c r="J68" s="8">
        <f>ROUND(data_ACS!J127,-1)</f>
        <v>670</v>
      </c>
      <c r="K68" s="8">
        <f>ROUND(data_ACS!K127,-1)</f>
        <v>200</v>
      </c>
    </row>
    <row r="69" spans="1:11" ht="19.5" x14ac:dyDescent="0.4">
      <c r="A69" s="3"/>
      <c r="B69" s="13" t="s">
        <v>499</v>
      </c>
      <c r="C69" s="72">
        <f>ROUND(data_ACS!C126,-1)</f>
        <v>98060</v>
      </c>
      <c r="D69" s="8">
        <f>ROUND(data_ACS!D126,-1)</f>
        <v>7320</v>
      </c>
      <c r="E69" s="8">
        <f>ROUND(data_ACS!E126,-1)</f>
        <v>2060</v>
      </c>
      <c r="F69" s="8">
        <f>ROUND(data_ACS!F126,-1)</f>
        <v>600</v>
      </c>
      <c r="G69" s="8">
        <f>ROUND(data_ACS!G126,-1)</f>
        <v>12550</v>
      </c>
      <c r="H69" s="8">
        <f>ROUND(data_ACS!H126,-1)</f>
        <v>18370</v>
      </c>
      <c r="I69" s="8">
        <f>ROUND(data_ACS!I126,-1)</f>
        <v>9430</v>
      </c>
      <c r="J69" s="8">
        <f>ROUND(data_ACS!J126,-1)</f>
        <v>23610</v>
      </c>
      <c r="K69" s="8">
        <f>ROUND(data_ACS!K126,-1)</f>
        <v>24120</v>
      </c>
    </row>
    <row r="70" spans="1:11" ht="19.5" x14ac:dyDescent="0.4">
      <c r="A70" s="3"/>
      <c r="B70" s="13" t="s">
        <v>804</v>
      </c>
      <c r="C70" s="72">
        <f>ROUND(data_ACS!C128,-1)</f>
        <v>11760</v>
      </c>
      <c r="D70" s="8">
        <f>ROUND(data_ACS!D128,-1)</f>
        <v>2780</v>
      </c>
      <c r="E70" s="8">
        <f>ROUND(data_ACS!E128,-1)</f>
        <v>1170</v>
      </c>
      <c r="F70" s="8">
        <f>ROUND(data_ACS!F128,-1)</f>
        <v>750</v>
      </c>
      <c r="G70" s="8">
        <f>ROUND(data_ACS!G128,-1)</f>
        <v>3730</v>
      </c>
      <c r="H70" s="8">
        <f>ROUND(data_ACS!H128,-1)</f>
        <v>1460</v>
      </c>
      <c r="I70" s="8">
        <f>ROUND(data_ACS!I128,-1)</f>
        <v>990</v>
      </c>
      <c r="J70" s="8">
        <f>ROUND(data_ACS!J128,-1)</f>
        <v>650</v>
      </c>
      <c r="K70" s="8">
        <f>ROUND(data_ACS!K128,-1)</f>
        <v>230</v>
      </c>
    </row>
    <row r="71" spans="1:11" ht="19.5" x14ac:dyDescent="0.4">
      <c r="A71" s="3"/>
      <c r="B71" s="13" t="s">
        <v>496</v>
      </c>
      <c r="C71" s="72">
        <f>ROUND(data_ACS!C129,-1)</f>
        <v>24180</v>
      </c>
      <c r="D71" s="8">
        <f>ROUND(data_ACS!D129,-1)</f>
        <v>6670</v>
      </c>
      <c r="E71" s="8">
        <f>ROUND(data_ACS!E129,-1)</f>
        <v>2210</v>
      </c>
      <c r="F71" s="8">
        <f>ROUND(data_ACS!F129,-1)</f>
        <v>1520</v>
      </c>
      <c r="G71" s="8">
        <f>ROUND(data_ACS!G129,-1)</f>
        <v>8430</v>
      </c>
      <c r="H71" s="8">
        <f>ROUND(data_ACS!H129,-1)</f>
        <v>2360</v>
      </c>
      <c r="I71" s="8">
        <f>ROUND(data_ACS!I129,-1)</f>
        <v>1400</v>
      </c>
      <c r="J71" s="8">
        <f>ROUND(data_ACS!J129,-1)</f>
        <v>970</v>
      </c>
      <c r="K71" s="8">
        <f>ROUND(data_ACS!K129,-1)</f>
        <v>610</v>
      </c>
    </row>
    <row r="72" spans="1:11" x14ac:dyDescent="0.35">
      <c r="C72" s="36"/>
    </row>
    <row r="73" spans="1:11" x14ac:dyDescent="0.35">
      <c r="C73" s="36"/>
    </row>
    <row r="74" spans="1:11" x14ac:dyDescent="0.35">
      <c r="C74" s="36"/>
    </row>
    <row r="75" spans="1:11" x14ac:dyDescent="0.35">
      <c r="C75" s="36"/>
    </row>
    <row r="76" spans="1:11" x14ac:dyDescent="0.35">
      <c r="C76" s="36"/>
    </row>
  </sheetData>
  <mergeCells count="1">
    <mergeCell ref="B25:F25"/>
  </mergeCells>
  <pageMargins left="0.7" right="0.7" top="0.75" bottom="0.75" header="0.3" footer="0.3"/>
  <pageSetup scale="96" fitToHeight="0" orientation="landscape" r:id="rId1"/>
  <headerFooter>
    <oddHeader>&amp;LTabulations and analysis by NeighborhoodInfo DC at the Urban Institute.&amp;RNovember 23, 2016</oddHeader>
    <oddFooter>&amp;REducation, Page &amp;P of &amp;N</oddFooter>
  </headerFooter>
  <rowBreaks count="2" manualBreakCount="2">
    <brk id="25" max="10" man="1"/>
    <brk id="50" max="1638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9"/>
  <sheetViews>
    <sheetView topLeftCell="A15" zoomScale="75" zoomScaleNormal="75" zoomScaleSheetLayoutView="75" zoomScalePageLayoutView="75" workbookViewId="0"/>
  </sheetViews>
  <sheetFormatPr defaultColWidth="8.75" defaultRowHeight="17.25" x14ac:dyDescent="0.35"/>
  <cols>
    <col min="2" max="2" width="42.5" customWidth="1"/>
    <col min="3" max="3" width="11.75" style="44" customWidth="1"/>
    <col min="4" max="11" width="11.75" style="16" customWidth="1"/>
  </cols>
  <sheetData>
    <row r="1" spans="1:11" ht="18.600000000000001" x14ac:dyDescent="0.55000000000000004">
      <c r="A1" s="1" t="s">
        <v>481</v>
      </c>
      <c r="B1" s="45"/>
      <c r="C1" s="46" t="s">
        <v>482</v>
      </c>
      <c r="D1" s="20" t="s">
        <v>483</v>
      </c>
      <c r="E1" s="20" t="s">
        <v>484</v>
      </c>
      <c r="F1" s="20" t="s">
        <v>485</v>
      </c>
      <c r="G1" s="20" t="s">
        <v>486</v>
      </c>
      <c r="H1" s="20" t="s">
        <v>487</v>
      </c>
      <c r="I1" s="20" t="s">
        <v>488</v>
      </c>
      <c r="J1" s="20" t="s">
        <v>489</v>
      </c>
      <c r="K1" s="20" t="s">
        <v>490</v>
      </c>
    </row>
    <row r="2" spans="1:11" ht="1.5" customHeight="1" x14ac:dyDescent="0.55000000000000004">
      <c r="A2" s="3"/>
      <c r="C2" s="40"/>
    </row>
    <row r="3" spans="1:11" ht="18.600000000000001" x14ac:dyDescent="0.55000000000000004">
      <c r="A3" s="3" t="s">
        <v>508</v>
      </c>
      <c r="C3" s="40"/>
    </row>
    <row r="4" spans="1:11" ht="16.5" customHeight="1" x14ac:dyDescent="0.55000000000000004">
      <c r="A4" s="3"/>
      <c r="B4" s="13" t="s">
        <v>803</v>
      </c>
      <c r="C4" s="38">
        <f>data_ACS!C162</f>
        <v>18.241219439000002</v>
      </c>
      <c r="D4" s="14">
        <f>data_ACS!D162</f>
        <v>12.91101076</v>
      </c>
      <c r="E4" s="14">
        <f>data_ACS!E162</f>
        <v>12.723854894</v>
      </c>
      <c r="F4" s="14">
        <f>data_ACS!F162</f>
        <v>9.8138659555000007</v>
      </c>
      <c r="G4" s="14">
        <f>data_ACS!G162</f>
        <v>13.121432628000001</v>
      </c>
      <c r="H4" s="14">
        <f>data_ACS!H162</f>
        <v>20.366973765000001</v>
      </c>
      <c r="I4" s="14">
        <f>data_ACS!I162</f>
        <v>14.10907293</v>
      </c>
      <c r="J4" s="14">
        <f>data_ACS!J162</f>
        <v>26.306241916000001</v>
      </c>
      <c r="K4" s="14">
        <f>data_ACS!K162</f>
        <v>37.439505453000002</v>
      </c>
    </row>
    <row r="5" spans="1:11" ht="16.5" customHeight="1" x14ac:dyDescent="0.55000000000000004">
      <c r="A5" s="3"/>
      <c r="B5" s="12" t="s">
        <v>492</v>
      </c>
      <c r="C5" s="39">
        <f>data_ACS!C163</f>
        <v>0.61328102340000001</v>
      </c>
      <c r="D5" s="15">
        <f>data_ACS!D163</f>
        <v>1.3620034526</v>
      </c>
      <c r="E5" s="15">
        <f>data_ACS!E163</f>
        <v>1.4417117057</v>
      </c>
      <c r="F5" s="15">
        <f>data_ACS!F163</f>
        <v>1.2272368283999999</v>
      </c>
      <c r="G5" s="15">
        <f>data_ACS!G163</f>
        <v>1.6133657613000001</v>
      </c>
      <c r="H5" s="15">
        <f>data_ACS!H163</f>
        <v>1.6769521496999999</v>
      </c>
      <c r="I5" s="15">
        <f>data_ACS!I163</f>
        <v>1.3949047281</v>
      </c>
      <c r="J5" s="15">
        <f>data_ACS!J163</f>
        <v>2.2760129353999998</v>
      </c>
      <c r="K5" s="15">
        <f>data_ACS!K163</f>
        <v>2.3939823090000001</v>
      </c>
    </row>
    <row r="6" spans="1:11" ht="18.600000000000001" x14ac:dyDescent="0.55000000000000004">
      <c r="A6" s="3"/>
      <c r="B6" s="13" t="s">
        <v>491</v>
      </c>
      <c r="C6" s="43">
        <f>data_ACS!C164</f>
        <v>7.3844470781</v>
      </c>
      <c r="D6" s="19">
        <f>data_ACS!D164</f>
        <v>6.261982036</v>
      </c>
      <c r="E6" s="19">
        <f>data_ACS!E164</f>
        <v>8.8289336718999998</v>
      </c>
      <c r="F6" s="19">
        <f>data_ACS!F164</f>
        <v>7.8639706440000001</v>
      </c>
      <c r="G6" s="19">
        <f>data_ACS!G164</f>
        <v>3.7053666924000002</v>
      </c>
      <c r="H6" s="19">
        <f>data_ACS!H164</f>
        <v>13.921758500999999</v>
      </c>
      <c r="I6" s="19">
        <f>data_ACS!I164</f>
        <v>5.4642444797999996</v>
      </c>
      <c r="J6" s="19" t="str">
        <f>data_ACS!J164</f>
        <v>S</v>
      </c>
      <c r="K6" s="19">
        <f>data_ACS!K164</f>
        <v>11.567493736999999</v>
      </c>
    </row>
    <row r="7" spans="1:11" ht="18.600000000000001" x14ac:dyDescent="0.55000000000000004">
      <c r="A7" s="3"/>
      <c r="B7" s="12" t="s">
        <v>492</v>
      </c>
      <c r="C7" s="39">
        <f>data_ACS!C165</f>
        <v>0.53617147899999995</v>
      </c>
      <c r="D7" s="15">
        <f>data_ACS!D165</f>
        <v>1.1561750709</v>
      </c>
      <c r="E7" s="15">
        <f>data_ACS!E165</f>
        <v>1.3204297557</v>
      </c>
      <c r="F7" s="15">
        <f>data_ACS!F165</f>
        <v>1.1207254468000001</v>
      </c>
      <c r="G7" s="15">
        <f>data_ACS!G165</f>
        <v>1.1054933603999999</v>
      </c>
      <c r="H7" s="15">
        <f>data_ACS!H165</f>
        <v>3.4799216974</v>
      </c>
      <c r="I7" s="15">
        <f>data_ACS!I165</f>
        <v>0.86691709439999998</v>
      </c>
      <c r="J7" s="15" t="str">
        <f>data_ACS!J165</f>
        <v>S</v>
      </c>
      <c r="K7" s="15">
        <f>data_ACS!K165</f>
        <v>4.4658951133000002</v>
      </c>
    </row>
    <row r="8" spans="1:11" ht="18.600000000000001" x14ac:dyDescent="0.55000000000000004">
      <c r="A8" s="3"/>
      <c r="B8" s="13" t="s">
        <v>494</v>
      </c>
      <c r="C8" s="38">
        <f>data_ACS!C166</f>
        <v>26.464147603000001</v>
      </c>
      <c r="D8" s="14">
        <f>data_ACS!D166</f>
        <v>22.454704592999999</v>
      </c>
      <c r="E8" s="14">
        <f>data_ACS!E166</f>
        <v>25.502324716</v>
      </c>
      <c r="F8" s="14">
        <f>data_ACS!F166</f>
        <v>23.767205430000001</v>
      </c>
      <c r="G8" s="14">
        <f>data_ACS!G166</f>
        <v>15.535635063000001</v>
      </c>
      <c r="H8" s="14">
        <f>data_ACS!H166</f>
        <v>21.059376729</v>
      </c>
      <c r="I8" s="14">
        <f>data_ACS!I166</f>
        <v>27.194606411999999</v>
      </c>
      <c r="J8" s="14">
        <f>data_ACS!J166</f>
        <v>26.873147936999999</v>
      </c>
      <c r="K8" s="14">
        <f>data_ACS!K166</f>
        <v>38.786704172</v>
      </c>
    </row>
    <row r="9" spans="1:11" ht="18.600000000000001" x14ac:dyDescent="0.55000000000000004">
      <c r="A9" s="3"/>
      <c r="B9" s="12" t="s">
        <v>492</v>
      </c>
      <c r="C9" s="39">
        <f>data_ACS!C167</f>
        <v>1.0301046012999999</v>
      </c>
      <c r="D9" s="15">
        <f>data_ACS!D167</f>
        <v>3.1321938146999999</v>
      </c>
      <c r="E9" s="15">
        <f>data_ACS!E167</f>
        <v>5.5362053093999997</v>
      </c>
      <c r="F9" s="15">
        <f>data_ACS!F167</f>
        <v>6.8762004265999996</v>
      </c>
      <c r="G9" s="15">
        <f>data_ACS!G167</f>
        <v>2.3158645250999998</v>
      </c>
      <c r="H9" s="15">
        <f>data_ACS!H167</f>
        <v>1.9518010642000001</v>
      </c>
      <c r="I9" s="15">
        <f>data_ACS!I167</f>
        <v>3.2627827038000001</v>
      </c>
      <c r="J9" s="15">
        <f>data_ACS!J167</f>
        <v>2.3672764758999998</v>
      </c>
      <c r="K9" s="15">
        <f>data_ACS!K167</f>
        <v>2.5025205678</v>
      </c>
    </row>
    <row r="10" spans="1:11" ht="18.600000000000001" x14ac:dyDescent="0.55000000000000004">
      <c r="A10" s="3"/>
      <c r="B10" s="13" t="s">
        <v>493</v>
      </c>
      <c r="C10" s="38">
        <f>data_ACS!C168</f>
        <v>17.087755035000001</v>
      </c>
      <c r="D10" s="14">
        <f>data_ACS!D168</f>
        <v>15.694988467</v>
      </c>
      <c r="E10" s="14">
        <f>data_ACS!E168</f>
        <v>16.972175387</v>
      </c>
      <c r="F10" s="14">
        <f>data_ACS!F168</f>
        <v>14.807864006000001</v>
      </c>
      <c r="G10" s="14">
        <f>data_ACS!G168</f>
        <v>15.949229065000001</v>
      </c>
      <c r="H10" s="14">
        <f>data_ACS!H168</f>
        <v>25.018239991000002</v>
      </c>
      <c r="I10" s="14" t="str">
        <f>data_ACS!I168</f>
        <v>S</v>
      </c>
      <c r="J10" s="14" t="str">
        <f>data_ACS!J168</f>
        <v>S</v>
      </c>
      <c r="K10" s="14">
        <f>data_ACS!K168</f>
        <v>27.366166159999999</v>
      </c>
    </row>
    <row r="11" spans="1:11" ht="18.600000000000001" x14ac:dyDescent="0.55000000000000004">
      <c r="A11" s="3"/>
      <c r="B11" s="12" t="s">
        <v>492</v>
      </c>
      <c r="C11" s="39">
        <f>data_ACS!C169</f>
        <v>2.1472116305000002</v>
      </c>
      <c r="D11" s="15">
        <f>data_ACS!D169</f>
        <v>4.0018629237000001</v>
      </c>
      <c r="E11" s="15">
        <f>data_ACS!E169</f>
        <v>7.7424721854999996</v>
      </c>
      <c r="F11" s="15">
        <f>data_ACS!F169</f>
        <v>4.2563432883000001</v>
      </c>
      <c r="G11" s="15">
        <f>data_ACS!G169</f>
        <v>4.2163140975999998</v>
      </c>
      <c r="H11" s="15">
        <f>data_ACS!H169</f>
        <v>7.2050725332000001</v>
      </c>
      <c r="I11" s="15" t="str">
        <f>data_ACS!I169</f>
        <v>S</v>
      </c>
      <c r="J11" s="15" t="str">
        <f>data_ACS!J169</f>
        <v>S</v>
      </c>
      <c r="K11" s="15">
        <f>data_ACS!K169</f>
        <v>13.447714842</v>
      </c>
    </row>
    <row r="12" spans="1:11" ht="18.600000000000001" x14ac:dyDescent="0.55000000000000004">
      <c r="A12" s="3"/>
      <c r="B12" s="13" t="s">
        <v>804</v>
      </c>
      <c r="C12" s="38">
        <f>data_ACS!C170</f>
        <v>16.752914973999999</v>
      </c>
      <c r="D12" s="14">
        <f>data_ACS!D170</f>
        <v>14.216341878</v>
      </c>
      <c r="E12" s="14">
        <f>data_ACS!E170</f>
        <v>18.955055028</v>
      </c>
      <c r="F12" s="14">
        <f>data_ACS!F170</f>
        <v>15.600278733</v>
      </c>
      <c r="G12" s="14">
        <f>data_ACS!G170</f>
        <v>15.246454009000001</v>
      </c>
      <c r="H12" s="14">
        <f>data_ACS!H170</f>
        <v>26.250389558999998</v>
      </c>
      <c r="I12" s="14">
        <f>data_ACS!I170</f>
        <v>11.329843607000001</v>
      </c>
      <c r="J12" s="14" t="str">
        <f>data_ACS!J170</f>
        <v>S</v>
      </c>
      <c r="K12" s="14" t="str">
        <f>data_ACS!K170</f>
        <v>S</v>
      </c>
    </row>
    <row r="13" spans="1:11" ht="18.600000000000001" x14ac:dyDescent="0.55000000000000004">
      <c r="A13" s="3"/>
      <c r="B13" s="12" t="s">
        <v>492</v>
      </c>
      <c r="C13" s="39">
        <f>data_ACS!C171</f>
        <v>1.8352936560999999</v>
      </c>
      <c r="D13" s="15">
        <f>data_ACS!D171</f>
        <v>4.4883793940999999</v>
      </c>
      <c r="E13" s="15">
        <f>data_ACS!E171</f>
        <v>3.5326384389999999</v>
      </c>
      <c r="F13" s="15">
        <f>data_ACS!F171</f>
        <v>4.0227352960999996</v>
      </c>
      <c r="G13" s="15">
        <f>data_ACS!G171</f>
        <v>4.3661626226000001</v>
      </c>
      <c r="H13" s="15">
        <f>data_ACS!H171</f>
        <v>6.7859699597000001</v>
      </c>
      <c r="I13" s="15">
        <f>data_ACS!I171</f>
        <v>3.8266073264</v>
      </c>
      <c r="J13" s="15" t="str">
        <f>data_ACS!J171</f>
        <v>S</v>
      </c>
      <c r="K13" s="15" t="str">
        <f>data_ACS!K171</f>
        <v>S</v>
      </c>
    </row>
    <row r="14" spans="1:11" ht="18.600000000000001" x14ac:dyDescent="0.55000000000000004">
      <c r="A14" s="3"/>
      <c r="B14" s="13" t="s">
        <v>496</v>
      </c>
      <c r="C14" s="38">
        <f>data_ACS!C172</f>
        <v>15.337207254999999</v>
      </c>
      <c r="D14" s="14">
        <f>data_ACS!D172</f>
        <v>13.182822291000001</v>
      </c>
      <c r="E14" s="14">
        <f>data_ACS!E172</f>
        <v>17.785273364999998</v>
      </c>
      <c r="F14" s="14">
        <f>data_ACS!F172</f>
        <v>13.38951673</v>
      </c>
      <c r="G14" s="14">
        <f>data_ACS!G172</f>
        <v>13.936720614</v>
      </c>
      <c r="H14" s="14">
        <f>data_ACS!H172</f>
        <v>20.954382302999999</v>
      </c>
      <c r="I14" s="14">
        <f>data_ACS!I172</f>
        <v>13.007699619</v>
      </c>
      <c r="J14" s="14">
        <f>data_ACS!J172</f>
        <v>19.594835280000002</v>
      </c>
      <c r="K14" s="14">
        <f>data_ACS!K172</f>
        <v>25.267286251000002</v>
      </c>
    </row>
    <row r="15" spans="1:11" ht="18.600000000000001" x14ac:dyDescent="0.55000000000000004">
      <c r="A15" s="3"/>
      <c r="B15" s="12" t="s">
        <v>492</v>
      </c>
      <c r="C15" s="39">
        <f>data_ACS!C173</f>
        <v>1.2684781624000001</v>
      </c>
      <c r="D15" s="15">
        <f>data_ACS!D173</f>
        <v>2.4471562549999999</v>
      </c>
      <c r="E15" s="15">
        <f>data_ACS!E173</f>
        <v>3.5997237927999999</v>
      </c>
      <c r="F15" s="15">
        <f>data_ACS!F173</f>
        <v>2.5608614900000002</v>
      </c>
      <c r="G15" s="15">
        <f>data_ACS!G173</f>
        <v>2.9870467563999998</v>
      </c>
      <c r="H15" s="15">
        <f>data_ACS!H173</f>
        <v>4.2881424413999998</v>
      </c>
      <c r="I15" s="15">
        <f>data_ACS!I173</f>
        <v>3.3162390966999999</v>
      </c>
      <c r="J15" s="15">
        <f>data_ACS!J173</f>
        <v>7.6418219857</v>
      </c>
      <c r="K15" s="15">
        <f>data_ACS!K173</f>
        <v>11.1422121</v>
      </c>
    </row>
    <row r="16" spans="1:11" ht="18.75" customHeight="1" x14ac:dyDescent="0.55000000000000004">
      <c r="A16" s="3"/>
      <c r="B16" s="6"/>
      <c r="C16" s="43"/>
      <c r="D16" s="19"/>
      <c r="E16" s="19"/>
      <c r="F16" s="19"/>
      <c r="G16" s="19"/>
      <c r="H16" s="19"/>
      <c r="I16" s="19"/>
      <c r="J16" s="19"/>
      <c r="K16" s="19"/>
    </row>
    <row r="17" spans="1:11" ht="18.75" customHeight="1" x14ac:dyDescent="0.55000000000000004">
      <c r="A17" s="3"/>
      <c r="B17" s="125" t="s">
        <v>1113</v>
      </c>
      <c r="C17" s="43"/>
      <c r="D17" s="19"/>
      <c r="E17" s="19"/>
      <c r="F17" s="19"/>
      <c r="G17" s="19"/>
      <c r="H17" s="19"/>
      <c r="I17" s="19"/>
      <c r="J17" s="19"/>
      <c r="K17" s="19"/>
    </row>
    <row r="18" spans="1:11" ht="18.75" customHeight="1" x14ac:dyDescent="0.55000000000000004">
      <c r="A18" s="3"/>
      <c r="B18" s="6"/>
      <c r="C18" s="43"/>
      <c r="D18" s="19"/>
      <c r="E18" s="19"/>
      <c r="F18" s="19"/>
      <c r="G18" s="19"/>
      <c r="H18" s="19"/>
      <c r="I18" s="19"/>
      <c r="J18" s="19"/>
      <c r="K18" s="19"/>
    </row>
    <row r="19" spans="1:11" ht="18.600000000000001" x14ac:dyDescent="0.55000000000000004">
      <c r="A19" s="3" t="s">
        <v>826</v>
      </c>
      <c r="C19" s="43"/>
      <c r="D19" s="19"/>
      <c r="E19" s="19"/>
      <c r="F19" s="19"/>
      <c r="G19" s="19"/>
      <c r="H19" s="19"/>
      <c r="I19" s="19"/>
      <c r="J19" s="19"/>
      <c r="K19" s="19"/>
    </row>
    <row r="20" spans="1:11" ht="18.600000000000001" x14ac:dyDescent="0.55000000000000004">
      <c r="A20" s="3"/>
      <c r="B20" t="s">
        <v>498</v>
      </c>
      <c r="C20" s="47">
        <f>ROUND(data_ACS!C175,-1)</f>
        <v>-5910</v>
      </c>
      <c r="D20" s="21">
        <f>ROUND(data_ACS!D175,-1)</f>
        <v>-1390</v>
      </c>
      <c r="E20" s="21">
        <f>ROUND(data_ACS!E175,-1)</f>
        <v>-670</v>
      </c>
      <c r="F20" s="21">
        <f>ROUND(data_ACS!F175,-1)</f>
        <v>-540</v>
      </c>
      <c r="G20" s="21">
        <f>ROUND(data_ACS!G175,-1)</f>
        <v>-1370</v>
      </c>
      <c r="H20" s="21">
        <f>ROUND(data_ACS!H175,-1)</f>
        <v>-1150</v>
      </c>
      <c r="I20" s="21" t="str">
        <f>data_ACS!I175</f>
        <v>S</v>
      </c>
      <c r="J20" s="21" t="str">
        <f>data_ACS!J175</f>
        <v>S</v>
      </c>
      <c r="K20" s="21">
        <f>ROUND(data_ACS!K175,-1)</f>
        <v>-210</v>
      </c>
    </row>
    <row r="21" spans="1:11" ht="18.600000000000001" x14ac:dyDescent="0.55000000000000004">
      <c r="A21" s="3"/>
      <c r="B21" t="s">
        <v>499</v>
      </c>
      <c r="C21" s="47">
        <f>ROUND(data_ACS!C174,-1)</f>
        <v>-57330</v>
      </c>
      <c r="D21" s="21">
        <f>ROUND(data_ACS!D174,-1)</f>
        <v>-3240</v>
      </c>
      <c r="E21" s="21">
        <f>ROUND(data_ACS!E174,-1)</f>
        <v>-1030</v>
      </c>
      <c r="F21" s="21">
        <f>ROUND(data_ACS!F174,-1)</f>
        <v>-670</v>
      </c>
      <c r="G21" s="21">
        <f>ROUND(data_ACS!G174,-1)</f>
        <v>-3920</v>
      </c>
      <c r="H21" s="21">
        <f>ROUND(data_ACS!H174,-1)</f>
        <v>-7770</v>
      </c>
      <c r="I21" s="21">
        <f>ROUND(data_ACS!I174,-1)</f>
        <v>-5760</v>
      </c>
      <c r="J21" s="21">
        <f>ROUND(data_ACS!J174,-1)</f>
        <v>-12300</v>
      </c>
      <c r="K21" s="21">
        <f>ROUND(data_ACS!K174,-1)</f>
        <v>-22640</v>
      </c>
    </row>
    <row r="22" spans="1:11" ht="18.600000000000001" x14ac:dyDescent="0.55000000000000004">
      <c r="A22" s="3"/>
      <c r="B22" s="13" t="s">
        <v>804</v>
      </c>
      <c r="C22" s="47">
        <f>ROUND(data_ACS!C176,-1)</f>
        <v>-5720</v>
      </c>
      <c r="D22" s="21">
        <f>ROUND(data_ACS!D176,-1)</f>
        <v>-760</v>
      </c>
      <c r="E22" s="21">
        <f>ROUND(data_ACS!E176,-1)</f>
        <v>-1200</v>
      </c>
      <c r="F22" s="21">
        <f>ROUND(data_ACS!F176,-1)</f>
        <v>-740</v>
      </c>
      <c r="G22" s="21">
        <f>ROUND(data_ACS!G176,-1)</f>
        <v>-1000</v>
      </c>
      <c r="H22" s="21">
        <f>ROUND(data_ACS!H176,-1)</f>
        <v>-1310</v>
      </c>
      <c r="I22" s="21" t="str">
        <f>data_ACS!I176</f>
        <v>N</v>
      </c>
      <c r="J22" s="21" t="str">
        <f>data_ACS!J176</f>
        <v>S</v>
      </c>
      <c r="K22" s="21" t="str">
        <f>data_ACS!K176</f>
        <v>S</v>
      </c>
    </row>
    <row r="23" spans="1:11" ht="18.600000000000001" x14ac:dyDescent="0.55000000000000004">
      <c r="A23" s="3"/>
      <c r="B23" t="s">
        <v>496</v>
      </c>
      <c r="C23" s="47">
        <f>ROUND(data_ACS!C177,-1)</f>
        <v>-6770</v>
      </c>
      <c r="D23" s="21">
        <f>ROUND(data_ACS!D177,-1)</f>
        <v>-1020</v>
      </c>
      <c r="E23" s="21">
        <f>ROUND(data_ACS!E177,-1)</f>
        <v>-1410</v>
      </c>
      <c r="F23" s="21">
        <f>ROUND(data_ACS!F177,-1)</f>
        <v>-910</v>
      </c>
      <c r="G23" s="21">
        <f>ROUND(data_ACS!G177,-1)</f>
        <v>-1210</v>
      </c>
      <c r="H23" s="21">
        <f>ROUND(data_ACS!H177,-1)</f>
        <v>-1180</v>
      </c>
      <c r="I23" s="21">
        <f>ROUND(data_ACS!I177,-1)</f>
        <v>-430</v>
      </c>
      <c r="J23" s="21">
        <f>ROUND(data_ACS!J177,-1)</f>
        <v>-280</v>
      </c>
      <c r="K23" s="21">
        <f>ROUND(data_ACS!K177,-1)</f>
        <v>-350</v>
      </c>
    </row>
    <row r="24" spans="1:11" ht="18.600000000000001" x14ac:dyDescent="0.55000000000000004">
      <c r="A24" s="3"/>
      <c r="C24" s="47"/>
      <c r="D24" s="21"/>
      <c r="E24" s="21"/>
      <c r="F24" s="21"/>
      <c r="G24" s="21"/>
      <c r="H24" s="21"/>
      <c r="I24" s="21"/>
      <c r="J24" s="21"/>
      <c r="K24" s="21"/>
    </row>
    <row r="25" spans="1:11" ht="41.25" customHeight="1" x14ac:dyDescent="0.55000000000000004">
      <c r="A25" s="3"/>
      <c r="B25" s="148" t="s">
        <v>1114</v>
      </c>
      <c r="C25" s="148"/>
      <c r="D25" s="148"/>
      <c r="E25" s="148"/>
      <c r="F25" s="21"/>
      <c r="G25" s="21"/>
      <c r="H25" s="21"/>
      <c r="I25" s="21"/>
      <c r="J25" s="21"/>
      <c r="K25" s="21"/>
    </row>
    <row r="26" spans="1:11" ht="15" customHeight="1" x14ac:dyDescent="0.55000000000000004">
      <c r="A26" s="3"/>
      <c r="C26" s="47"/>
      <c r="D26" s="21"/>
      <c r="E26" s="21"/>
      <c r="F26" s="21"/>
      <c r="G26" s="21"/>
      <c r="H26" s="21"/>
      <c r="I26" s="21"/>
      <c r="J26" s="21"/>
      <c r="K26" s="21"/>
    </row>
    <row r="27" spans="1:11" ht="18.600000000000001" x14ac:dyDescent="0.55000000000000004">
      <c r="A27" s="3" t="s">
        <v>509</v>
      </c>
      <c r="C27" s="48"/>
      <c r="D27" s="22"/>
      <c r="E27" s="22"/>
      <c r="F27" s="22"/>
      <c r="G27" s="22"/>
      <c r="H27" s="22"/>
      <c r="I27" s="22"/>
      <c r="J27" s="22"/>
      <c r="K27" s="22"/>
    </row>
    <row r="28" spans="1:11" ht="16.5" customHeight="1" x14ac:dyDescent="0.55000000000000004">
      <c r="A28" s="3"/>
      <c r="B28" s="13" t="s">
        <v>803</v>
      </c>
      <c r="C28" s="38">
        <f>data_ACS!C178</f>
        <v>27.531443588999998</v>
      </c>
      <c r="D28" s="14">
        <f>data_ACS!D178</f>
        <v>24.476791969000001</v>
      </c>
      <c r="E28" s="14" t="str">
        <f>data_ACS!E178</f>
        <v>S</v>
      </c>
      <c r="F28" s="14" t="str">
        <f>data_ACS!F178</f>
        <v>S</v>
      </c>
      <c r="G28" s="14">
        <f>data_ACS!G178</f>
        <v>17.742104534999999</v>
      </c>
      <c r="H28" s="14">
        <f>data_ACS!H178</f>
        <v>22.483400160999999</v>
      </c>
      <c r="I28" s="14">
        <f>data_ACS!I178</f>
        <v>21.108052904000001</v>
      </c>
      <c r="J28" s="14">
        <f>data_ACS!J178</f>
        <v>38.124351644999997</v>
      </c>
      <c r="K28" s="14">
        <f>data_ACS!K178</f>
        <v>50.318961532000003</v>
      </c>
    </row>
    <row r="29" spans="1:11" ht="16.5" customHeight="1" x14ac:dyDescent="0.55000000000000004">
      <c r="A29" s="3"/>
      <c r="B29" s="12" t="s">
        <v>492</v>
      </c>
      <c r="C29" s="39">
        <f>data_ACS!C179</f>
        <v>1.2354202428000001</v>
      </c>
      <c r="D29" s="15">
        <f>data_ACS!D179</f>
        <v>4.2403844675000002</v>
      </c>
      <c r="E29" s="15" t="str">
        <f>data_ACS!E179</f>
        <v>S</v>
      </c>
      <c r="F29" s="15" t="str">
        <f>data_ACS!F179</f>
        <v>S</v>
      </c>
      <c r="G29" s="15">
        <f>data_ACS!G179</f>
        <v>2.7892065893</v>
      </c>
      <c r="H29" s="15">
        <f>data_ACS!H179</f>
        <v>3.1291111156999998</v>
      </c>
      <c r="I29" s="15">
        <f>data_ACS!I179</f>
        <v>4.236108883</v>
      </c>
      <c r="J29" s="15">
        <f>data_ACS!J179</f>
        <v>3.5417375829000002</v>
      </c>
      <c r="K29" s="15">
        <f>data_ACS!K179</f>
        <v>2.4651619507000002</v>
      </c>
    </row>
    <row r="30" spans="1:11" ht="18.600000000000001" x14ac:dyDescent="0.55000000000000004">
      <c r="A30" s="3"/>
      <c r="B30" s="13" t="s">
        <v>491</v>
      </c>
      <c r="C30" s="43" t="str">
        <f>data_ACS!C180</f>
        <v>S</v>
      </c>
      <c r="D30" s="19" t="str">
        <f>data_ACS!D180</f>
        <v>S</v>
      </c>
      <c r="E30" s="19" t="str">
        <f>data_ACS!E180</f>
        <v>S</v>
      </c>
      <c r="F30" s="19" t="str">
        <f>data_ACS!F180</f>
        <v>S</v>
      </c>
      <c r="G30" s="19" t="str">
        <f>data_ACS!G180</f>
        <v>S</v>
      </c>
      <c r="H30" s="19" t="str">
        <f>data_ACS!H180</f>
        <v>S</v>
      </c>
      <c r="I30" s="19" t="str">
        <f>data_ACS!I180</f>
        <v>S</v>
      </c>
      <c r="J30" s="19" t="str">
        <f>data_ACS!J180</f>
        <v>S</v>
      </c>
      <c r="K30" s="19" t="str">
        <f>data_ACS!K180</f>
        <v>S</v>
      </c>
    </row>
    <row r="31" spans="1:11" ht="18.600000000000001" x14ac:dyDescent="0.55000000000000004">
      <c r="A31" s="3"/>
      <c r="B31" s="12" t="s">
        <v>492</v>
      </c>
      <c r="C31" s="39" t="str">
        <f>data_ACS!C181</f>
        <v>S</v>
      </c>
      <c r="D31" s="15" t="str">
        <f>data_ACS!D181</f>
        <v>S</v>
      </c>
      <c r="E31" s="15" t="str">
        <f>data_ACS!E181</f>
        <v>S</v>
      </c>
      <c r="F31" s="15" t="str">
        <f>data_ACS!F181</f>
        <v>S</v>
      </c>
      <c r="G31" s="15" t="str">
        <f>data_ACS!G181</f>
        <v>S</v>
      </c>
      <c r="H31" s="15" t="str">
        <f>data_ACS!H181</f>
        <v>S</v>
      </c>
      <c r="I31" s="15" t="str">
        <f>data_ACS!I181</f>
        <v>S</v>
      </c>
      <c r="J31" s="15" t="str">
        <f>data_ACS!J181</f>
        <v>S</v>
      </c>
      <c r="K31" s="15" t="str">
        <f>data_ACS!K181</f>
        <v>S</v>
      </c>
    </row>
    <row r="32" spans="1:11" ht="18.600000000000001" x14ac:dyDescent="0.55000000000000004">
      <c r="A32" s="3"/>
      <c r="B32" s="13" t="s">
        <v>494</v>
      </c>
      <c r="C32" s="38">
        <f>data_ACS!C182</f>
        <v>38.295604660000002</v>
      </c>
      <c r="D32" s="14">
        <f>data_ACS!D182</f>
        <v>37.065455454000002</v>
      </c>
      <c r="E32" s="14" t="str">
        <f>data_ACS!E182</f>
        <v>S</v>
      </c>
      <c r="F32" s="14" t="str">
        <f>data_ACS!F182</f>
        <v>S</v>
      </c>
      <c r="G32" s="14">
        <f>data_ACS!G182</f>
        <v>22.313229617000001</v>
      </c>
      <c r="H32" s="14">
        <f>data_ACS!H182</f>
        <v>22.778090529</v>
      </c>
      <c r="I32" s="14">
        <f>data_ACS!I182</f>
        <v>38.558954902000004</v>
      </c>
      <c r="J32" s="14">
        <f>data_ACS!J182</f>
        <v>39.629150371999998</v>
      </c>
      <c r="K32" s="14">
        <f>data_ACS!K182</f>
        <v>52.509187705999999</v>
      </c>
    </row>
    <row r="33" spans="1:11" ht="18.600000000000001" x14ac:dyDescent="0.55000000000000004">
      <c r="A33" s="3"/>
      <c r="B33" s="12" t="s">
        <v>492</v>
      </c>
      <c r="C33" s="39">
        <f>data_ACS!C183</f>
        <v>1.6918344728000001</v>
      </c>
      <c r="D33" s="15">
        <f>data_ACS!D183</f>
        <v>7.9766118197999996</v>
      </c>
      <c r="E33" s="15" t="str">
        <f>data_ACS!E183</f>
        <v>S</v>
      </c>
      <c r="F33" s="15" t="str">
        <f>data_ACS!F183</f>
        <v>S</v>
      </c>
      <c r="G33" s="15">
        <f>data_ACS!G183</f>
        <v>4.3050362632999999</v>
      </c>
      <c r="H33" s="15">
        <f>data_ACS!H183</f>
        <v>3.6474263762999999</v>
      </c>
      <c r="I33" s="15">
        <f>data_ACS!I183</f>
        <v>7.4955615667000002</v>
      </c>
      <c r="J33" s="15">
        <f>data_ACS!J183</f>
        <v>3.6589116059000002</v>
      </c>
      <c r="K33" s="15">
        <f>data_ACS!K183</f>
        <v>2.5101553406999999</v>
      </c>
    </row>
    <row r="34" spans="1:11" ht="18.600000000000001" x14ac:dyDescent="0.55000000000000004">
      <c r="A34" s="3"/>
      <c r="B34" s="13" t="s">
        <v>493</v>
      </c>
      <c r="C34" s="38">
        <f>data_ACS!C184</f>
        <v>21.656007152000001</v>
      </c>
      <c r="D34" s="14">
        <f>data_ACS!D184</f>
        <v>24.690408331</v>
      </c>
      <c r="E34" s="14" t="str">
        <f>data_ACS!E184</f>
        <v>S</v>
      </c>
      <c r="F34" s="114" t="str">
        <f>data_ACS!F184</f>
        <v>S</v>
      </c>
      <c r="G34" s="14">
        <f>data_ACS!G184</f>
        <v>21.632763077</v>
      </c>
      <c r="H34" s="14">
        <f>data_ACS!H184</f>
        <v>33.191301373000002</v>
      </c>
      <c r="I34" s="14" t="str">
        <f>data_ACS!I184</f>
        <v>S</v>
      </c>
      <c r="J34" s="14" t="str">
        <f>data_ACS!J184</f>
        <v>S</v>
      </c>
      <c r="K34" s="14" t="str">
        <f>data_ACS!K184</f>
        <v>S</v>
      </c>
    </row>
    <row r="35" spans="1:11" ht="18.600000000000001" x14ac:dyDescent="0.55000000000000004">
      <c r="A35" s="3"/>
      <c r="B35" s="12" t="s">
        <v>492</v>
      </c>
      <c r="C35" s="39">
        <f>data_ACS!C185</f>
        <v>4.9285973533999998</v>
      </c>
      <c r="D35" s="15">
        <f>data_ACS!D185</f>
        <v>8.2175142953000009</v>
      </c>
      <c r="E35" s="15" t="str">
        <f>data_ACS!E185</f>
        <v>S</v>
      </c>
      <c r="F35" s="115" t="str">
        <f>data_ACS!F185</f>
        <v>S</v>
      </c>
      <c r="G35" s="15">
        <f>data_ACS!G185</f>
        <v>6.8917401500000004</v>
      </c>
      <c r="H35" s="15">
        <f>data_ACS!H185</f>
        <v>11.817944328999999</v>
      </c>
      <c r="I35" s="15" t="str">
        <f>data_ACS!I185</f>
        <v>S</v>
      </c>
      <c r="J35" s="15" t="str">
        <f>data_ACS!J185</f>
        <v>S</v>
      </c>
      <c r="K35" s="15" t="str">
        <f>data_ACS!K185</f>
        <v>S</v>
      </c>
    </row>
    <row r="36" spans="1:11" ht="18.600000000000001" x14ac:dyDescent="0.55000000000000004">
      <c r="A36" s="3"/>
      <c r="B36" s="13" t="s">
        <v>804</v>
      </c>
      <c r="C36" s="38" t="str">
        <f>data_ACS!C186</f>
        <v>S</v>
      </c>
      <c r="D36" s="14" t="str">
        <f>data_ACS!D186</f>
        <v>S</v>
      </c>
      <c r="E36" s="14" t="str">
        <f>data_ACS!E186</f>
        <v>S</v>
      </c>
      <c r="F36" s="14" t="str">
        <f>data_ACS!F186</f>
        <v>S</v>
      </c>
      <c r="G36" s="14" t="str">
        <f>data_ACS!G186</f>
        <v>S</v>
      </c>
      <c r="H36" s="14" t="str">
        <f>data_ACS!H186</f>
        <v>S</v>
      </c>
      <c r="I36" s="14" t="str">
        <f>data_ACS!I186</f>
        <v>S</v>
      </c>
      <c r="J36" s="14" t="str">
        <f>data_ACS!J186</f>
        <v>S</v>
      </c>
      <c r="K36" s="14" t="str">
        <f>data_ACS!K186</f>
        <v>S</v>
      </c>
    </row>
    <row r="37" spans="1:11" ht="18.600000000000001" x14ac:dyDescent="0.55000000000000004">
      <c r="A37" s="3"/>
      <c r="B37" s="12" t="s">
        <v>492</v>
      </c>
      <c r="C37" s="39" t="str">
        <f>data_ACS!C187</f>
        <v>S</v>
      </c>
      <c r="D37" s="15" t="str">
        <f>data_ACS!D187</f>
        <v>S</v>
      </c>
      <c r="E37" s="15" t="str">
        <f>data_ACS!E187</f>
        <v>S</v>
      </c>
      <c r="F37" s="15" t="str">
        <f>data_ACS!F187</f>
        <v>S</v>
      </c>
      <c r="G37" s="15" t="str">
        <f>data_ACS!G187</f>
        <v>S</v>
      </c>
      <c r="H37" s="15" t="str">
        <f>data_ACS!H187</f>
        <v>S</v>
      </c>
      <c r="I37" s="15" t="str">
        <f>data_ACS!I187</f>
        <v>S</v>
      </c>
      <c r="J37" s="15" t="str">
        <f>data_ACS!J187</f>
        <v>S</v>
      </c>
      <c r="K37" s="15" t="str">
        <f>data_ACS!K187</f>
        <v>S</v>
      </c>
    </row>
    <row r="38" spans="1:11" ht="18.600000000000001" x14ac:dyDescent="0.55000000000000004">
      <c r="A38" s="3"/>
      <c r="B38" s="12"/>
      <c r="C38" s="133"/>
      <c r="D38" s="15"/>
      <c r="E38" s="15"/>
      <c r="F38" s="15"/>
      <c r="G38" s="15"/>
      <c r="H38" s="15"/>
      <c r="I38" s="15"/>
      <c r="J38" s="15"/>
      <c r="K38" s="15"/>
    </row>
    <row r="39" spans="1:11" ht="18.600000000000001" x14ac:dyDescent="0.55000000000000004">
      <c r="A39" s="3"/>
      <c r="B39" s="125" t="s">
        <v>1113</v>
      </c>
      <c r="C39" s="133"/>
      <c r="D39" s="15"/>
      <c r="E39" s="15"/>
      <c r="F39" s="15"/>
      <c r="G39" s="15"/>
      <c r="H39" s="15"/>
      <c r="I39" s="15"/>
      <c r="J39" s="15"/>
      <c r="K39" s="15"/>
    </row>
    <row r="40" spans="1:11" ht="18.600000000000001" x14ac:dyDescent="0.55000000000000004">
      <c r="A40" s="3"/>
      <c r="B40" s="12"/>
      <c r="C40" s="133"/>
      <c r="D40" s="15"/>
      <c r="E40" s="15"/>
      <c r="F40" s="15"/>
      <c r="G40" s="15"/>
      <c r="H40" s="15"/>
      <c r="I40" s="15"/>
      <c r="J40" s="15"/>
      <c r="K40" s="15"/>
    </row>
    <row r="41" spans="1:11" ht="32.25" customHeight="1" x14ac:dyDescent="0.5">
      <c r="A41" s="148" t="s">
        <v>827</v>
      </c>
      <c r="B41" s="148"/>
      <c r="C41" s="148"/>
      <c r="D41" s="148"/>
      <c r="E41" s="148"/>
      <c r="F41" s="148"/>
      <c r="G41" s="148"/>
      <c r="H41" s="148"/>
      <c r="I41" s="148"/>
      <c r="J41" s="148"/>
      <c r="K41" s="148"/>
    </row>
    <row r="42" spans="1:11" ht="18.600000000000001" x14ac:dyDescent="0.55000000000000004">
      <c r="A42" s="3" t="s">
        <v>510</v>
      </c>
      <c r="C42" s="43"/>
      <c r="D42" s="19"/>
      <c r="E42" s="19"/>
      <c r="F42" s="19"/>
      <c r="G42" s="19"/>
      <c r="H42" s="19"/>
      <c r="I42" s="19"/>
      <c r="J42" s="19"/>
      <c r="K42" s="19"/>
    </row>
    <row r="43" spans="1:11" ht="16.5" customHeight="1" x14ac:dyDescent="0.55000000000000004">
      <c r="A43" s="3"/>
      <c r="B43" s="13" t="s">
        <v>803</v>
      </c>
      <c r="C43" s="38">
        <f>data_ACS!C149</f>
        <v>46.944434663000003</v>
      </c>
      <c r="D43" s="14">
        <f>data_ACS!D149</f>
        <v>43.782574101999998</v>
      </c>
      <c r="E43" s="14">
        <f>data_ACS!E149</f>
        <v>21.964520854</v>
      </c>
      <c r="F43" s="14">
        <f>data_ACS!F149</f>
        <v>12.762586297</v>
      </c>
      <c r="G43" s="14">
        <f>data_ACS!G149</f>
        <v>43.890496202000001</v>
      </c>
      <c r="H43" s="14">
        <f>data_ACS!H149</f>
        <v>55.883706119000003</v>
      </c>
      <c r="I43" s="14">
        <f>data_ACS!I149</f>
        <v>31.407585011999998</v>
      </c>
      <c r="J43" s="14">
        <f>data_ACS!J149</f>
        <v>71.444784427000002</v>
      </c>
      <c r="K43" s="14">
        <f>data_ACS!K149</f>
        <v>81.652362698999994</v>
      </c>
    </row>
    <row r="44" spans="1:11" ht="16.5" customHeight="1" x14ac:dyDescent="0.55000000000000004">
      <c r="A44" s="3"/>
      <c r="B44" s="12" t="s">
        <v>492</v>
      </c>
      <c r="C44" s="39">
        <f>data_ACS!C150</f>
        <v>1.2284639714000001</v>
      </c>
      <c r="D44" s="15">
        <f>data_ACS!D150</f>
        <v>4.0065619733000002</v>
      </c>
      <c r="E44" s="15">
        <f>data_ACS!E150</f>
        <v>4.4745675111000001</v>
      </c>
      <c r="F44" s="15">
        <f>data_ACS!F150</f>
        <v>2.0670249079</v>
      </c>
      <c r="G44" s="15">
        <f>data_ACS!G150</f>
        <v>3.1003368721000002</v>
      </c>
      <c r="H44" s="15">
        <f>data_ACS!H150</f>
        <v>3.5290251448999999</v>
      </c>
      <c r="I44" s="15">
        <f>data_ACS!I150</f>
        <v>2.8993994917000001</v>
      </c>
      <c r="J44" s="15">
        <f>data_ACS!J150</f>
        <v>3.7945533401999998</v>
      </c>
      <c r="K44" s="15">
        <f>data_ACS!K150</f>
        <v>3.6133282927999999</v>
      </c>
    </row>
    <row r="45" spans="1:11" ht="18.600000000000001" x14ac:dyDescent="0.55000000000000004">
      <c r="A45" s="3"/>
      <c r="B45" s="13" t="s">
        <v>491</v>
      </c>
      <c r="C45" s="43">
        <f>data_ACS!C151</f>
        <v>10.894031535</v>
      </c>
      <c r="D45" s="19">
        <f>data_ACS!D151</f>
        <v>11.447665591</v>
      </c>
      <c r="E45" s="19">
        <f>data_ACS!E151</f>
        <v>9.6956803254999997</v>
      </c>
      <c r="F45" s="19">
        <f>data_ACS!F151</f>
        <v>10.082942892</v>
      </c>
      <c r="G45" s="19" t="str">
        <f>data_ACS!G151</f>
        <v>S</v>
      </c>
      <c r="H45" s="19" t="str">
        <f>data_ACS!H151</f>
        <v>S</v>
      </c>
      <c r="I45" s="19">
        <f>data_ACS!I151</f>
        <v>7.2728597002999997</v>
      </c>
      <c r="J45" s="19" t="str">
        <f>data_ACS!J151</f>
        <v>S</v>
      </c>
      <c r="K45" s="19" t="str">
        <f>data_ACS!K151</f>
        <v>S</v>
      </c>
    </row>
    <row r="46" spans="1:11" ht="18.600000000000001" x14ac:dyDescent="0.55000000000000004">
      <c r="A46" s="3"/>
      <c r="B46" s="12" t="s">
        <v>492</v>
      </c>
      <c r="C46" s="39">
        <f>data_ACS!C152</f>
        <v>1.8203142053000001</v>
      </c>
      <c r="D46" s="15">
        <f>data_ACS!D152</f>
        <v>5.4139672926999998</v>
      </c>
      <c r="E46" s="15">
        <f>data_ACS!E152</f>
        <v>4.6410697438000001</v>
      </c>
      <c r="F46" s="15">
        <f>data_ACS!F152</f>
        <v>2.1688208264000002</v>
      </c>
      <c r="G46" s="15" t="str">
        <f>data_ACS!G152</f>
        <v>S</v>
      </c>
      <c r="H46" s="15" t="str">
        <f>data_ACS!H152</f>
        <v>S</v>
      </c>
      <c r="I46" s="15">
        <f>data_ACS!I152</f>
        <v>3.2196095003999998</v>
      </c>
      <c r="J46" s="15" t="str">
        <f>data_ACS!J152</f>
        <v>S</v>
      </c>
      <c r="K46" s="15" t="str">
        <f>data_ACS!K152</f>
        <v>S</v>
      </c>
    </row>
    <row r="47" spans="1:11" ht="18.600000000000001" x14ac:dyDescent="0.55000000000000004">
      <c r="A47" s="3"/>
      <c r="B47" s="13" t="s">
        <v>494</v>
      </c>
      <c r="C47" s="38">
        <f>data_ACS!C153</f>
        <v>66.933522334000003</v>
      </c>
      <c r="D47" s="14">
        <f>data_ACS!D153</f>
        <v>62.889882419000003</v>
      </c>
      <c r="E47" s="14" t="str">
        <f>data_ACS!E153</f>
        <v>S</v>
      </c>
      <c r="F47" s="14" t="str">
        <f>data_ACS!F153</f>
        <v>S</v>
      </c>
      <c r="G47" s="14">
        <f>data_ACS!G153</f>
        <v>49.483012051000003</v>
      </c>
      <c r="H47" s="14">
        <f>data_ACS!H153</f>
        <v>59.423839209999997</v>
      </c>
      <c r="I47" s="14">
        <f>data_ACS!I153</f>
        <v>63.657759022</v>
      </c>
      <c r="J47" s="14">
        <f>data_ACS!J153</f>
        <v>72.163025773000001</v>
      </c>
      <c r="K47" s="14">
        <f>data_ACS!K153</f>
        <v>83.278931213999996</v>
      </c>
    </row>
    <row r="48" spans="1:11" ht="18.600000000000001" x14ac:dyDescent="0.55000000000000004">
      <c r="A48" s="3"/>
      <c r="B48" s="12" t="s">
        <v>492</v>
      </c>
      <c r="C48" s="39">
        <f>data_ACS!C154</f>
        <v>1.824279964</v>
      </c>
      <c r="D48" s="15">
        <f>data_ACS!D154</f>
        <v>7.2632666362</v>
      </c>
      <c r="E48" s="15" t="str">
        <f>data_ACS!E154</f>
        <v>S</v>
      </c>
      <c r="F48" s="15" t="str">
        <f>data_ACS!F154</f>
        <v>S</v>
      </c>
      <c r="G48" s="15">
        <f>data_ACS!G154</f>
        <v>3.9568138814</v>
      </c>
      <c r="H48" s="15">
        <f>data_ACS!H154</f>
        <v>3.9088049249000001</v>
      </c>
      <c r="I48" s="15">
        <f>data_ACS!I154</f>
        <v>5.9545043116</v>
      </c>
      <c r="J48" s="15">
        <f>data_ACS!J154</f>
        <v>3.8675153879000002</v>
      </c>
      <c r="K48" s="15">
        <f>data_ACS!K154</f>
        <v>3.7665250756000002</v>
      </c>
    </row>
    <row r="49" spans="1:11" ht="18.600000000000001" x14ac:dyDescent="0.55000000000000004">
      <c r="A49" s="3"/>
      <c r="B49" s="13" t="s">
        <v>493</v>
      </c>
      <c r="C49" s="38">
        <f>data_ACS!C155</f>
        <v>59.202284450999997</v>
      </c>
      <c r="D49" s="14">
        <f>data_ACS!D155</f>
        <v>67.152539539000003</v>
      </c>
      <c r="E49" s="14">
        <f>data_ACS!E155</f>
        <v>50.981234905000001</v>
      </c>
      <c r="F49" s="14" t="str">
        <f>data_ACS!F155</f>
        <v>S</v>
      </c>
      <c r="G49" s="14">
        <f>data_ACS!G155</f>
        <v>72.320543556000004</v>
      </c>
      <c r="H49" s="14">
        <f>data_ACS!H155</f>
        <v>72.734312825999993</v>
      </c>
      <c r="I49" s="14" t="str">
        <f>data_ACS!I155</f>
        <v>S</v>
      </c>
      <c r="J49" s="14" t="str">
        <f>data_ACS!J155</f>
        <v>S</v>
      </c>
      <c r="K49" s="14" t="str">
        <f>data_ACS!K155</f>
        <v>S</v>
      </c>
    </row>
    <row r="50" spans="1:11" ht="18.600000000000001" x14ac:dyDescent="0.55000000000000004">
      <c r="A50" s="3"/>
      <c r="B50" s="12" t="s">
        <v>492</v>
      </c>
      <c r="C50" s="39">
        <f>data_ACS!C156</f>
        <v>6.6026822108000003</v>
      </c>
      <c r="D50" s="15">
        <f>data_ACS!D156</f>
        <v>10.997438996</v>
      </c>
      <c r="E50" s="15">
        <f>data_ACS!E156</f>
        <v>22.685709737</v>
      </c>
      <c r="F50" s="15" t="str">
        <f>data_ACS!F156</f>
        <v>S</v>
      </c>
      <c r="G50" s="15">
        <f>data_ACS!G156</f>
        <v>10.583730079</v>
      </c>
      <c r="H50" s="15">
        <f>data_ACS!H156</f>
        <v>19.601806101000001</v>
      </c>
      <c r="I50" s="15" t="str">
        <f>data_ACS!I156</f>
        <v>S</v>
      </c>
      <c r="J50" s="15" t="str">
        <f>data_ACS!J156</f>
        <v>S</v>
      </c>
      <c r="K50" s="15" t="str">
        <f>data_ACS!K156</f>
        <v>S</v>
      </c>
    </row>
    <row r="51" spans="1:11" ht="18.600000000000001" x14ac:dyDescent="0.55000000000000004">
      <c r="A51" s="3"/>
      <c r="B51" s="13" t="s">
        <v>804</v>
      </c>
      <c r="C51" s="38">
        <f>data_ACS!C157</f>
        <v>54.376163873000003</v>
      </c>
      <c r="D51" s="14">
        <f>data_ACS!D157</f>
        <v>63.565778993999999</v>
      </c>
      <c r="E51" s="14" t="str">
        <f>data_ACS!E157</f>
        <v>S</v>
      </c>
      <c r="F51" s="14" t="str">
        <f>data_ACS!F157</f>
        <v>S</v>
      </c>
      <c r="G51" s="14">
        <f>data_ACS!G157</f>
        <v>65.247831864000005</v>
      </c>
      <c r="H51" s="14" t="str">
        <f>data_ACS!H157</f>
        <v>S</v>
      </c>
      <c r="I51" s="14" t="str">
        <f>data_ACS!I157</f>
        <v>S</v>
      </c>
      <c r="J51" s="14" t="str">
        <f>data_ACS!J157</f>
        <v>S</v>
      </c>
      <c r="K51" s="14" t="str">
        <f>data_ACS!K157</f>
        <v>S</v>
      </c>
    </row>
    <row r="52" spans="1:11" ht="18.600000000000001" x14ac:dyDescent="0.55000000000000004">
      <c r="A52" s="3"/>
      <c r="B52" s="12" t="s">
        <v>492</v>
      </c>
      <c r="C52" s="39">
        <f>data_ACS!C158</f>
        <v>13.42123016</v>
      </c>
      <c r="D52" s="15">
        <f>data_ACS!D158</f>
        <v>26.486894514999999</v>
      </c>
      <c r="E52" s="15" t="str">
        <f>data_ACS!E158</f>
        <v>S</v>
      </c>
      <c r="F52" s="15" t="str">
        <f>data_ACS!F158</f>
        <v>S</v>
      </c>
      <c r="G52" s="15">
        <f>data_ACS!G158</f>
        <v>20.034725148</v>
      </c>
      <c r="H52" s="15" t="str">
        <f>data_ACS!H158</f>
        <v>S</v>
      </c>
      <c r="I52" s="15" t="str">
        <f>data_ACS!I158</f>
        <v>S</v>
      </c>
      <c r="J52" s="15" t="str">
        <f>data_ACS!J158</f>
        <v>S</v>
      </c>
      <c r="K52" s="15" t="str">
        <f>data_ACS!K158</f>
        <v>S</v>
      </c>
    </row>
    <row r="53" spans="1:11" ht="18.600000000000001" x14ac:dyDescent="0.55000000000000004">
      <c r="A53" s="3"/>
      <c r="B53" s="12"/>
      <c r="C53" s="39"/>
      <c r="D53" s="15"/>
      <c r="E53" s="15"/>
      <c r="F53" s="15"/>
      <c r="G53" s="15"/>
      <c r="H53" s="15"/>
      <c r="I53" s="15"/>
      <c r="J53" s="15"/>
      <c r="K53" s="15"/>
    </row>
    <row r="54" spans="1:11" ht="18.600000000000001" x14ac:dyDescent="0.55000000000000004">
      <c r="A54" s="3"/>
      <c r="B54" s="125" t="s">
        <v>1113</v>
      </c>
      <c r="C54" s="39"/>
      <c r="D54" s="15"/>
      <c r="E54" s="15"/>
      <c r="F54" s="15"/>
      <c r="G54" s="15"/>
      <c r="H54" s="15"/>
      <c r="I54" s="15"/>
      <c r="J54" s="15"/>
      <c r="K54" s="15"/>
    </row>
    <row r="55" spans="1:11" ht="19.5" x14ac:dyDescent="0.4">
      <c r="A55" s="3"/>
      <c r="C55" s="43"/>
      <c r="D55" s="14"/>
      <c r="E55" s="14"/>
      <c r="F55" s="14"/>
      <c r="G55" s="14"/>
      <c r="H55" s="14"/>
      <c r="I55" s="14"/>
      <c r="J55" s="14"/>
      <c r="K55" s="14"/>
    </row>
    <row r="56" spans="1:11" ht="19.5" x14ac:dyDescent="0.4">
      <c r="A56" s="3" t="s">
        <v>825</v>
      </c>
      <c r="C56" s="39"/>
      <c r="D56" s="15"/>
      <c r="E56" s="15"/>
      <c r="F56" s="15"/>
      <c r="G56" s="15"/>
      <c r="H56" s="15"/>
      <c r="I56" s="15"/>
      <c r="J56" s="15"/>
      <c r="K56" s="15"/>
    </row>
    <row r="57" spans="1:11" ht="19.5" x14ac:dyDescent="0.4">
      <c r="A57" s="3"/>
      <c r="B57" t="s">
        <v>498</v>
      </c>
      <c r="C57" s="47">
        <f>ROUND(data_ACS!C160,-1)</f>
        <v>-5240</v>
      </c>
      <c r="D57" s="21">
        <f>ROUND(data_ACS!D160,-1)</f>
        <v>-1570</v>
      </c>
      <c r="E57" s="21">
        <f>ROUND(data_ACS!E160,-1)</f>
        <v>-490</v>
      </c>
      <c r="F57" s="21" t="str">
        <f>data_ACS!F160</f>
        <v>S</v>
      </c>
      <c r="G57" s="21">
        <f>ROUND(data_ACS!G160,-1)</f>
        <v>-1810</v>
      </c>
      <c r="H57" s="21">
        <f>ROUND(data_ACS!H160,-1)</f>
        <v>-770</v>
      </c>
      <c r="I57" s="21" t="str">
        <f>data_ACS!I160</f>
        <v>S</v>
      </c>
      <c r="J57" s="21" t="str">
        <f>data_ACS!J160</f>
        <v>S</v>
      </c>
      <c r="K57" s="21" t="str">
        <f>data_ACS!K160</f>
        <v>S</v>
      </c>
    </row>
    <row r="58" spans="1:11" ht="19.5" x14ac:dyDescent="0.4">
      <c r="A58" s="3"/>
      <c r="B58" t="s">
        <v>499</v>
      </c>
      <c r="C58" s="47">
        <f>ROUND(data_ACS!C159,-1)</f>
        <v>-34790</v>
      </c>
      <c r="D58" s="21">
        <f>ROUND(data_ACS!D159,-1)</f>
        <v>-2150</v>
      </c>
      <c r="E58" s="21" t="str">
        <f>data_ACS!E159</f>
        <v>S</v>
      </c>
      <c r="F58" s="21" t="str">
        <f>data_ACS!F159</f>
        <v>S</v>
      </c>
      <c r="G58" s="21">
        <f>ROUND(data_ACS!G159,-1)</f>
        <v>-3900</v>
      </c>
      <c r="H58" s="21">
        <f>ROUND(data_ACS!H159,-1)</f>
        <v>-5530</v>
      </c>
      <c r="I58" s="21">
        <f>ROUND(data_ACS!I159,-1)</f>
        <v>-2950</v>
      </c>
      <c r="J58" s="21">
        <f>ROUND(data_ACS!J159,-1)</f>
        <v>-8500</v>
      </c>
      <c r="K58" s="21">
        <f>ROUND(data_ACS!K159,-1)</f>
        <v>-11310</v>
      </c>
    </row>
    <row r="59" spans="1:11" ht="19.5" x14ac:dyDescent="0.4">
      <c r="A59" s="3"/>
      <c r="B59" s="13" t="s">
        <v>804</v>
      </c>
      <c r="C59" s="47">
        <f>ROUND(data_ACS!C161,-1)</f>
        <v>-4200</v>
      </c>
      <c r="D59" s="21">
        <f>ROUND(data_ACS!D161,-1)</f>
        <v>-880</v>
      </c>
      <c r="E59" s="21" t="str">
        <f>data_ACS!E161</f>
        <v>S</v>
      </c>
      <c r="F59" s="21" t="str">
        <f>data_ACS!F161</f>
        <v>S</v>
      </c>
      <c r="G59" s="21">
        <f>ROUND(data_ACS!G161,-1)</f>
        <v>-1310</v>
      </c>
      <c r="H59" s="21" t="str">
        <f>data_ACS!H161</f>
        <v>S</v>
      </c>
      <c r="I59" s="21" t="str">
        <f>data_ACS!I161</f>
        <v>S</v>
      </c>
      <c r="J59" s="21" t="str">
        <f>data_ACS!J161</f>
        <v>S</v>
      </c>
      <c r="K59" s="21" t="str">
        <f>data_ACS!K161</f>
        <v>S</v>
      </c>
    </row>
    <row r="60" spans="1:11" ht="19.5" x14ac:dyDescent="0.4">
      <c r="A60" s="3"/>
      <c r="B60" s="13"/>
      <c r="C60" s="47"/>
      <c r="D60" s="21"/>
      <c r="E60" s="21"/>
      <c r="F60" s="21"/>
      <c r="G60" s="21"/>
      <c r="H60" s="21"/>
      <c r="I60" s="21"/>
      <c r="J60" s="21"/>
      <c r="K60" s="21"/>
    </row>
    <row r="61" spans="1:11" ht="19.5" x14ac:dyDescent="0.4">
      <c r="A61" s="3"/>
      <c r="B61" s="125" t="s">
        <v>1113</v>
      </c>
      <c r="C61" s="47"/>
      <c r="D61" s="21"/>
      <c r="E61" s="21"/>
      <c r="F61" s="21"/>
      <c r="G61" s="21"/>
      <c r="H61" s="21"/>
      <c r="I61" s="21"/>
      <c r="J61" s="21"/>
      <c r="K61" s="21"/>
    </row>
    <row r="62" spans="1:11" ht="8.25" customHeight="1" x14ac:dyDescent="0.4">
      <c r="A62" s="3"/>
      <c r="C62" s="43"/>
      <c r="D62" s="19"/>
      <c r="E62" s="19"/>
      <c r="F62" s="19"/>
      <c r="G62" s="19"/>
      <c r="H62" s="19"/>
      <c r="I62" s="19"/>
      <c r="J62" s="19"/>
      <c r="K62" s="19"/>
    </row>
    <row r="63" spans="1:11" ht="19.5" x14ac:dyDescent="0.4">
      <c r="A63" s="3" t="s">
        <v>824</v>
      </c>
      <c r="C63" s="43"/>
      <c r="D63" s="19"/>
      <c r="E63" s="19"/>
      <c r="F63" s="19"/>
      <c r="G63" s="19"/>
      <c r="H63" s="19"/>
      <c r="I63" s="19"/>
      <c r="J63" s="19"/>
      <c r="K63" s="19"/>
    </row>
    <row r="64" spans="1:11" ht="16.5" customHeight="1" x14ac:dyDescent="0.4">
      <c r="A64" s="3"/>
      <c r="B64" s="13" t="s">
        <v>803</v>
      </c>
      <c r="C64" s="38">
        <f>data_ACS!C139</f>
        <v>19.725166379000001</v>
      </c>
      <c r="D64" s="14">
        <f>data_ACS!D139</f>
        <v>19.398006434999999</v>
      </c>
      <c r="E64" s="14">
        <f>data_ACS!E139</f>
        <v>42.848522918</v>
      </c>
      <c r="F64" s="14">
        <f>data_ACS!F139</f>
        <v>48.205958443</v>
      </c>
      <c r="G64" s="14">
        <f>data_ACS!G139</f>
        <v>19.384121465</v>
      </c>
      <c r="H64" s="14">
        <f>data_ACS!H139</f>
        <v>7.7507401597000003</v>
      </c>
      <c r="I64" s="14">
        <f>data_ACS!I139</f>
        <v>26.080341773000001</v>
      </c>
      <c r="J64" s="14">
        <f>data_ACS!J139</f>
        <v>2.5502608821999999</v>
      </c>
      <c r="K64" s="14">
        <f>data_ACS!K139</f>
        <v>1.4442277689</v>
      </c>
    </row>
    <row r="65" spans="1:11" ht="16.5" customHeight="1" x14ac:dyDescent="0.4">
      <c r="A65" s="3"/>
      <c r="B65" s="12" t="s">
        <v>492</v>
      </c>
      <c r="C65" s="39">
        <f>data_ACS!C140</f>
        <v>0.66668751370000001</v>
      </c>
      <c r="D65" s="15">
        <f>data_ACS!D140</f>
        <v>2.2316228496999999</v>
      </c>
      <c r="E65" s="15">
        <f>data_ACS!E140</f>
        <v>3.6067632871000002</v>
      </c>
      <c r="F65" s="15">
        <f>data_ACS!F140</f>
        <v>2.2094927049000002</v>
      </c>
      <c r="G65" s="15">
        <f>data_ACS!G140</f>
        <v>1.5232568093000001</v>
      </c>
      <c r="H65" s="15">
        <f>data_ACS!H140</f>
        <v>1.2796898253</v>
      </c>
      <c r="I65" s="15">
        <f>data_ACS!I140</f>
        <v>1.7304828112999999</v>
      </c>
      <c r="J65" s="15">
        <f>data_ACS!J140</f>
        <v>0.84081212149999995</v>
      </c>
      <c r="K65" s="15">
        <f>data_ACS!K140</f>
        <v>0.57860071430000004</v>
      </c>
    </row>
    <row r="66" spans="1:11" ht="19.5" x14ac:dyDescent="0.4">
      <c r="A66" s="3"/>
      <c r="B66" s="13" t="s">
        <v>491</v>
      </c>
      <c r="C66" s="43">
        <f>data_ACS!C141</f>
        <v>46.897443658999997</v>
      </c>
      <c r="D66" s="19">
        <f>data_ACS!D141</f>
        <v>42.504438878000002</v>
      </c>
      <c r="E66" s="19">
        <f>data_ACS!E141</f>
        <v>52.890619962999999</v>
      </c>
      <c r="F66" s="19">
        <f>data_ACS!F141</f>
        <v>52.222394446000003</v>
      </c>
      <c r="G66" s="19">
        <f>data_ACS!G141</f>
        <v>50.204043276</v>
      </c>
      <c r="H66" s="19">
        <f>data_ACS!H141</f>
        <v>26.268699850000001</v>
      </c>
      <c r="I66" s="19">
        <f>data_ACS!I141</f>
        <v>42.760068441000001</v>
      </c>
      <c r="J66" s="19" t="str">
        <f>data_ACS!J141</f>
        <v>S</v>
      </c>
      <c r="K66" s="19" t="str">
        <f>data_ACS!K141</f>
        <v>S</v>
      </c>
    </row>
    <row r="67" spans="1:11" ht="19.5" x14ac:dyDescent="0.4">
      <c r="A67" s="3"/>
      <c r="B67" s="12" t="s">
        <v>492</v>
      </c>
      <c r="C67" s="39">
        <f>data_ACS!C142</f>
        <v>1.4402217197</v>
      </c>
      <c r="D67" s="15">
        <f>data_ACS!D142</f>
        <v>4.6497520436000004</v>
      </c>
      <c r="E67" s="15">
        <f>data_ACS!E142</f>
        <v>3.9474640432000001</v>
      </c>
      <c r="F67" s="15">
        <f>data_ACS!F142</f>
        <v>2.3453109664</v>
      </c>
      <c r="G67" s="15">
        <f>data_ACS!G142</f>
        <v>3.8855378719</v>
      </c>
      <c r="H67" s="15">
        <f>data_ACS!H142</f>
        <v>6.4801967405000003</v>
      </c>
      <c r="I67" s="15">
        <f>data_ACS!I142</f>
        <v>2.8593367378000001</v>
      </c>
      <c r="J67" s="15" t="str">
        <f>data_ACS!J142</f>
        <v>S</v>
      </c>
      <c r="K67" s="15" t="str">
        <f>data_ACS!K142</f>
        <v>S</v>
      </c>
    </row>
    <row r="68" spans="1:11" ht="19.5" x14ac:dyDescent="0.4">
      <c r="A68" s="3"/>
      <c r="B68" s="13" t="s">
        <v>494</v>
      </c>
      <c r="C68" s="38">
        <f>data_ACS!C143</f>
        <v>4.9016607336</v>
      </c>
      <c r="D68" s="14" t="str">
        <f>data_ACS!D143</f>
        <v>S</v>
      </c>
      <c r="E68" s="14" t="str">
        <f>data_ACS!E143</f>
        <v>S</v>
      </c>
      <c r="F68" s="14" t="str">
        <f>data_ACS!F143</f>
        <v>S</v>
      </c>
      <c r="G68" s="14">
        <f>data_ACS!G143</f>
        <v>11.026046876000001</v>
      </c>
      <c r="H68" s="14">
        <f>data_ACS!H143</f>
        <v>5.4105447370000004</v>
      </c>
      <c r="I68" s="14">
        <f>data_ACS!I143</f>
        <v>5.3278711398</v>
      </c>
      <c r="J68" s="14">
        <f>data_ACS!J143</f>
        <v>2.3311487622999998</v>
      </c>
      <c r="K68" s="14" t="str">
        <f>data_ACS!K143</f>
        <v>S</v>
      </c>
    </row>
    <row r="69" spans="1:11" ht="19.5" x14ac:dyDescent="0.4">
      <c r="A69" s="3"/>
      <c r="B69" s="12" t="s">
        <v>492</v>
      </c>
      <c r="C69" s="39">
        <f>data_ACS!C144</f>
        <v>0.6068418914</v>
      </c>
      <c r="D69" s="15" t="str">
        <f>data_ACS!D144</f>
        <v>S</v>
      </c>
      <c r="E69" s="15" t="str">
        <f>data_ACS!E144</f>
        <v>S</v>
      </c>
      <c r="F69" s="15" t="str">
        <f>data_ACS!F144</f>
        <v>S</v>
      </c>
      <c r="G69" s="15">
        <f>data_ACS!G144</f>
        <v>1.8990538815</v>
      </c>
      <c r="H69" s="15">
        <f>data_ACS!H144</f>
        <v>1.3225586687999999</v>
      </c>
      <c r="I69" s="15">
        <f>data_ACS!I144</f>
        <v>1.944749235</v>
      </c>
      <c r="J69" s="15">
        <f>data_ACS!J144</f>
        <v>0.86839819579999999</v>
      </c>
      <c r="K69" s="15" t="str">
        <f>data_ACS!K144</f>
        <v>S</v>
      </c>
    </row>
    <row r="70" spans="1:11" ht="19.5" x14ac:dyDescent="0.4">
      <c r="A70" s="3"/>
      <c r="B70" s="13" t="s">
        <v>493</v>
      </c>
      <c r="C70" s="38">
        <f>data_ACS!C145</f>
        <v>10.510316874999999</v>
      </c>
      <c r="D70" s="14" t="str">
        <f>data_ACS!D145</f>
        <v>S</v>
      </c>
      <c r="E70" s="14" t="str">
        <f>data_ACS!E145</f>
        <v>S</v>
      </c>
      <c r="F70" s="14">
        <f>data_ACS!F145</f>
        <v>33.465961556000003</v>
      </c>
      <c r="G70" s="14" t="str">
        <f>data_ACS!G145</f>
        <v>S</v>
      </c>
      <c r="H70" s="14" t="str">
        <f>data_ACS!H145</f>
        <v>S</v>
      </c>
      <c r="I70" s="14">
        <f>data_ACS!I145</f>
        <v>24.37863132</v>
      </c>
      <c r="J70" s="14" t="str">
        <f>data_ACS!J145</f>
        <v>S</v>
      </c>
      <c r="K70" s="14">
        <f>data_ACS!K145</f>
        <v>0</v>
      </c>
    </row>
    <row r="71" spans="1:11" ht="19.5" x14ac:dyDescent="0.4">
      <c r="A71" s="3"/>
      <c r="B71" s="12" t="s">
        <v>492</v>
      </c>
      <c r="C71" s="39">
        <f>data_ACS!C146</f>
        <v>2.6918890481000002</v>
      </c>
      <c r="D71" s="15" t="str">
        <f>data_ACS!D146</f>
        <v>S</v>
      </c>
      <c r="E71" s="15" t="str">
        <f>data_ACS!E146</f>
        <v>S</v>
      </c>
      <c r="F71" s="15">
        <f>data_ACS!F146</f>
        <v>8.7885611436000008</v>
      </c>
      <c r="G71" s="15" t="str">
        <f>data_ACS!G146</f>
        <v>S</v>
      </c>
      <c r="H71" s="15" t="str">
        <f>data_ACS!H146</f>
        <v>S</v>
      </c>
      <c r="I71" s="15">
        <f>data_ACS!I146</f>
        <v>10.679929077000001</v>
      </c>
      <c r="J71" s="15" t="str">
        <f>data_ACS!J146</f>
        <v>S</v>
      </c>
      <c r="K71" s="15">
        <f>data_ACS!K146</f>
        <v>22.469255025999999</v>
      </c>
    </row>
    <row r="72" spans="1:11" ht="19.5" x14ac:dyDescent="0.4">
      <c r="A72" s="3"/>
      <c r="B72" s="13" t="s">
        <v>804</v>
      </c>
      <c r="C72" s="38">
        <f>data_ACS!C147</f>
        <v>13.273329195000001</v>
      </c>
      <c r="D72" s="14" t="str">
        <f>data_ACS!D147</f>
        <v>S</v>
      </c>
      <c r="E72" s="14">
        <f>data_ACS!E147</f>
        <v>27.104343037</v>
      </c>
      <c r="F72" s="14" t="str">
        <f>data_ACS!F147</f>
        <v>S</v>
      </c>
      <c r="G72" s="14" t="str">
        <f>data_ACS!G147</f>
        <v>S</v>
      </c>
      <c r="H72" s="14" t="str">
        <f>data_ACS!H147</f>
        <v>S</v>
      </c>
      <c r="I72" s="14" t="str">
        <f>data_ACS!I147</f>
        <v>S</v>
      </c>
      <c r="J72" s="14" t="str">
        <f>data_ACS!J147</f>
        <v>S</v>
      </c>
      <c r="K72" s="14" t="str">
        <f>data_ACS!K147</f>
        <v>S</v>
      </c>
    </row>
    <row r="73" spans="1:11" ht="19.5" x14ac:dyDescent="0.4">
      <c r="A73" s="3"/>
      <c r="B73" s="12" t="s">
        <v>492</v>
      </c>
      <c r="C73" s="39">
        <f>data_ACS!C148</f>
        <v>4.3096982619000004</v>
      </c>
      <c r="D73" s="15" t="str">
        <f>data_ACS!D148</f>
        <v>S</v>
      </c>
      <c r="E73" s="15">
        <f>data_ACS!E148</f>
        <v>12.699036957000001</v>
      </c>
      <c r="F73" s="15" t="str">
        <f>data_ACS!F148</f>
        <v>S</v>
      </c>
      <c r="G73" s="15" t="str">
        <f>data_ACS!G148</f>
        <v>S</v>
      </c>
      <c r="H73" s="15" t="str">
        <f>data_ACS!H148</f>
        <v>S</v>
      </c>
      <c r="I73" s="15" t="str">
        <f>data_ACS!I148</f>
        <v>S</v>
      </c>
      <c r="J73" s="15" t="str">
        <f>data_ACS!J148</f>
        <v>S</v>
      </c>
      <c r="K73" s="15" t="str">
        <f>data_ACS!K148</f>
        <v>S</v>
      </c>
    </row>
    <row r="74" spans="1:11" ht="19.5" x14ac:dyDescent="0.4">
      <c r="A74" s="3"/>
      <c r="B74" s="12"/>
      <c r="C74" s="39"/>
      <c r="D74" s="15"/>
      <c r="E74" s="15"/>
      <c r="F74" s="15"/>
      <c r="G74" s="15"/>
      <c r="H74" s="15"/>
      <c r="I74" s="15"/>
      <c r="J74" s="15"/>
      <c r="K74" s="15"/>
    </row>
    <row r="75" spans="1:11" ht="19.5" x14ac:dyDescent="0.4">
      <c r="A75" s="3"/>
      <c r="B75" s="125" t="s">
        <v>1113</v>
      </c>
      <c r="C75" s="39"/>
      <c r="D75" s="15"/>
      <c r="E75" s="15"/>
      <c r="F75" s="15"/>
      <c r="G75" s="15"/>
      <c r="H75" s="15"/>
      <c r="I75" s="15"/>
      <c r="J75" s="15"/>
      <c r="K75" s="15"/>
    </row>
    <row r="76" spans="1:11" ht="19.5" x14ac:dyDescent="0.4">
      <c r="A76" s="3"/>
      <c r="C76" s="43"/>
      <c r="D76" s="19"/>
      <c r="E76" s="19"/>
      <c r="F76" s="19"/>
      <c r="G76" s="19"/>
      <c r="H76" s="19"/>
      <c r="I76" s="19"/>
      <c r="J76" s="19"/>
      <c r="K76" s="19"/>
    </row>
    <row r="77" spans="1:11" ht="19.5" x14ac:dyDescent="0.4">
      <c r="A77" s="3" t="s">
        <v>511</v>
      </c>
      <c r="C77" s="79"/>
      <c r="D77" s="80"/>
      <c r="E77" s="80"/>
      <c r="F77" s="19"/>
      <c r="G77" s="19"/>
      <c r="H77" s="19"/>
      <c r="I77" s="19"/>
      <c r="J77" s="19"/>
      <c r="K77" s="19"/>
    </row>
    <row r="78" spans="1:11" ht="16.5" customHeight="1" x14ac:dyDescent="0.4">
      <c r="A78" s="3"/>
      <c r="B78" s="13" t="s">
        <v>803</v>
      </c>
      <c r="C78" s="49">
        <f>ROUND(data_ACS!C131,-2)</f>
        <v>104700</v>
      </c>
      <c r="D78" s="24">
        <f>ROUND(data_ACS!D131,-2)</f>
        <v>103800</v>
      </c>
      <c r="E78" s="24">
        <f>ROUND(data_ACS!E131,-2)</f>
        <v>137400</v>
      </c>
      <c r="F78" s="24">
        <f>ROUND(data_ACS!F131,-2)</f>
        <v>171400</v>
      </c>
      <c r="G78" s="24">
        <f>ROUND(data_ACS!G131,-2)</f>
        <v>106300</v>
      </c>
      <c r="H78" s="24">
        <f>ROUND(data_ACS!H131,-2)</f>
        <v>72800</v>
      </c>
      <c r="I78" s="24">
        <f>ROUND(data_ACS!I131,-2)</f>
        <v>114000</v>
      </c>
      <c r="J78" s="24">
        <f>ROUND(data_ACS!J131,-2)</f>
        <v>52800</v>
      </c>
      <c r="K78" s="24">
        <f>ROUND(data_ACS!K131,-2)</f>
        <v>43500</v>
      </c>
    </row>
    <row r="79" spans="1:11" ht="16.5" customHeight="1" x14ac:dyDescent="0.4">
      <c r="A79" s="3"/>
      <c r="B79" s="12" t="s">
        <v>492</v>
      </c>
      <c r="C79" s="81">
        <f>ROUND(data_ACS!C132,-2)</f>
        <v>1700</v>
      </c>
      <c r="D79" s="82">
        <f>ROUND(data_ACS!D132,-2)</f>
        <v>3700</v>
      </c>
      <c r="E79" s="82">
        <f>ROUND(data_ACS!E132,-2)</f>
        <v>6800</v>
      </c>
      <c r="F79" s="82">
        <f>ROUND(data_ACS!F132,-2)</f>
        <v>6900</v>
      </c>
      <c r="G79" s="82">
        <f>ROUND(data_ACS!G132,-2)</f>
        <v>4200</v>
      </c>
      <c r="H79" s="82">
        <f>ROUND(data_ACS!H132,-2)</f>
        <v>2600</v>
      </c>
      <c r="I79" s="82">
        <f>ROUND(data_ACS!I132,-2)</f>
        <v>3500</v>
      </c>
      <c r="J79" s="82">
        <f>ROUND(data_ACS!J132,-2)</f>
        <v>2500</v>
      </c>
      <c r="K79" s="82">
        <f>ROUND(data_ACS!K132,-2)</f>
        <v>2200</v>
      </c>
    </row>
    <row r="80" spans="1:11" ht="19.5" x14ac:dyDescent="0.4">
      <c r="A80" s="3"/>
      <c r="B80" s="13" t="s">
        <v>491</v>
      </c>
      <c r="C80" s="49">
        <f>ROUND(data_ACS!C133,-2)</f>
        <v>157600</v>
      </c>
      <c r="D80" s="24">
        <f>ROUND(data_ACS!D133,-2)</f>
        <v>135400</v>
      </c>
      <c r="E80" s="24">
        <f>ROUND(data_ACS!E133,-2)</f>
        <v>153200</v>
      </c>
      <c r="F80" s="24">
        <f>ROUND(data_ACS!F133,-2)</f>
        <v>183800</v>
      </c>
      <c r="G80" s="24">
        <f>ROUND(data_ACS!G133,-2)</f>
        <v>192800</v>
      </c>
      <c r="H80" s="24">
        <f>ROUND(data_ACS!H133,-2)</f>
        <v>120100</v>
      </c>
      <c r="I80" s="24">
        <f>ROUND(data_ACS!I133,-2)</f>
        <v>147600</v>
      </c>
      <c r="J80" s="24">
        <f>ROUND(data_ACS!J133,-2)</f>
        <v>90900</v>
      </c>
      <c r="K80" s="24">
        <f>ROUND(data_ACS!K133,-2)</f>
        <v>78800</v>
      </c>
    </row>
    <row r="81" spans="1:11" ht="19.5" x14ac:dyDescent="0.4">
      <c r="A81" s="3"/>
      <c r="B81" s="12" t="s">
        <v>492</v>
      </c>
      <c r="C81" s="81">
        <f>ROUND(data_ACS!C134,-2)</f>
        <v>3900</v>
      </c>
      <c r="D81" s="82">
        <f>ROUND(data_ACS!D134,-2)</f>
        <v>7300</v>
      </c>
      <c r="E81" s="82">
        <f>ROUND(data_ACS!E134,-2)</f>
        <v>8800</v>
      </c>
      <c r="F81" s="82">
        <f>ROUND(data_ACS!F134,-2)</f>
        <v>8800</v>
      </c>
      <c r="G81" s="82">
        <f>ROUND(data_ACS!G134,-2)</f>
        <v>16200</v>
      </c>
      <c r="H81" s="82">
        <f>ROUND(data_ACS!H134,-2)</f>
        <v>12900</v>
      </c>
      <c r="I81" s="82">
        <f>ROUND(data_ACS!I134,-2)</f>
        <v>6700</v>
      </c>
      <c r="J81" s="82">
        <f>ROUND(data_ACS!J134,-2)</f>
        <v>36100</v>
      </c>
      <c r="K81" s="82">
        <f>ROUND(data_ACS!K134,-2)</f>
        <v>28000</v>
      </c>
    </row>
    <row r="82" spans="1:11" ht="19.5" x14ac:dyDescent="0.4">
      <c r="A82" s="3"/>
      <c r="B82" s="13" t="s">
        <v>494</v>
      </c>
      <c r="C82" s="49">
        <f>ROUND(data_ACS!C135,-2)</f>
        <v>59600</v>
      </c>
      <c r="D82" s="24">
        <f>ROUND(data_ACS!D135,-2)</f>
        <v>63800</v>
      </c>
      <c r="E82" s="24" t="str">
        <f>(data_ACS!E135)</f>
        <v>S</v>
      </c>
      <c r="F82" s="24">
        <f>ROUND(data_ACS!F135,-2)</f>
        <v>118400</v>
      </c>
      <c r="G82" s="24">
        <f>ROUND(data_ACS!G135,-2)</f>
        <v>79500</v>
      </c>
      <c r="H82" s="24">
        <f>ROUND(data_ACS!H135,-2)</f>
        <v>62100</v>
      </c>
      <c r="I82" s="24">
        <f>ROUND(data_ACS!I135,-2)</f>
        <v>60800</v>
      </c>
      <c r="J82" s="24">
        <f>ROUND(data_ACS!J135,-2)</f>
        <v>51400</v>
      </c>
      <c r="K82" s="24">
        <f>ROUND(data_ACS!K135,-2)</f>
        <v>41700</v>
      </c>
    </row>
    <row r="83" spans="1:11" ht="19.5" x14ac:dyDescent="0.4">
      <c r="A83" s="3"/>
      <c r="B83" s="12" t="s">
        <v>492</v>
      </c>
      <c r="C83" s="81">
        <f>ROUND(data_ACS!C136,-2)</f>
        <v>1900</v>
      </c>
      <c r="D83" s="82">
        <f>ROUND(data_ACS!D136,-2)</f>
        <v>6900</v>
      </c>
      <c r="E83" s="82" t="str">
        <f>data_ACS!E136</f>
        <v>S</v>
      </c>
      <c r="F83" s="82">
        <f>ROUND(data_ACS!F136,-2)</f>
        <v>44500</v>
      </c>
      <c r="G83" s="82">
        <f>ROUND(data_ACS!G136,-2)</f>
        <v>4800</v>
      </c>
      <c r="H83" s="82">
        <f>ROUND(data_ACS!H136,-2)</f>
        <v>3000</v>
      </c>
      <c r="I83" s="82">
        <f>ROUND(data_ACS!I136,-2)</f>
        <v>5300</v>
      </c>
      <c r="J83" s="82">
        <f>ROUND(data_ACS!J136,-2)</f>
        <v>2700</v>
      </c>
      <c r="K83" s="82">
        <f>ROUND(data_ACS!K136,-2)</f>
        <v>2100</v>
      </c>
    </row>
    <row r="84" spans="1:11" ht="19.5" x14ac:dyDescent="0.4">
      <c r="A84" s="3"/>
      <c r="B84" s="13" t="s">
        <v>493</v>
      </c>
      <c r="C84" s="49">
        <f>ROUND(data_ACS!C137,-2)</f>
        <v>90000</v>
      </c>
      <c r="D84" s="24">
        <f>ROUND(data_ACS!D137,-2)</f>
        <v>72200</v>
      </c>
      <c r="E84" s="24">
        <f>ROUND(data_ACS!E137,-2)</f>
        <v>100600</v>
      </c>
      <c r="F84" s="24">
        <f>ROUND(data_ACS!F137,-2)</f>
        <v>142600</v>
      </c>
      <c r="G84" s="24">
        <f>ROUND(data_ACS!G137,-2)</f>
        <v>78100</v>
      </c>
      <c r="H84" s="24">
        <f>ROUND(data_ACS!H137,-2)</f>
        <v>68500</v>
      </c>
      <c r="I84" s="24">
        <f>ROUND(data_ACS!I137,-2)</f>
        <v>125300</v>
      </c>
      <c r="J84" s="24" t="str">
        <f>data_ACS!J137</f>
        <v>S</v>
      </c>
      <c r="K84" s="24" t="str">
        <f>data_ACS!K137</f>
        <v>S</v>
      </c>
    </row>
    <row r="85" spans="1:11" ht="19.5" x14ac:dyDescent="0.4">
      <c r="A85" s="3"/>
      <c r="B85" s="12" t="s">
        <v>492</v>
      </c>
      <c r="C85" s="81">
        <f>ROUND(data_ACS!C138,-2)</f>
        <v>8600</v>
      </c>
      <c r="D85" s="82">
        <f>ROUND(data_ACS!D138,-2)</f>
        <v>10800</v>
      </c>
      <c r="E85" s="82">
        <f>ROUND(data_ACS!E138,-2)</f>
        <v>26100</v>
      </c>
      <c r="F85" s="82">
        <f>ROUND(data_ACS!F138,-2)</f>
        <v>38200</v>
      </c>
      <c r="G85" s="82">
        <f>ROUND(data_ACS!G138,-2)</f>
        <v>15700</v>
      </c>
      <c r="H85" s="82">
        <f>ROUND(data_ACS!H138,-2)</f>
        <v>18500</v>
      </c>
      <c r="I85" s="82">
        <f>ROUND(data_ACS!I138,-2)</f>
        <v>27400</v>
      </c>
      <c r="J85" s="82" t="str">
        <f>data_ACS!J138</f>
        <v>S</v>
      </c>
      <c r="K85" s="82" t="str">
        <f>data_ACS!K138</f>
        <v>S</v>
      </c>
    </row>
    <row r="87" spans="1:11" ht="19.5" x14ac:dyDescent="0.4">
      <c r="A87" s="3"/>
      <c r="B87" s="125" t="s">
        <v>1113</v>
      </c>
      <c r="C87" s="134"/>
      <c r="D87" s="82"/>
      <c r="E87" s="82"/>
      <c r="F87" s="82"/>
      <c r="G87" s="82"/>
      <c r="H87" s="82"/>
      <c r="I87" s="82"/>
      <c r="J87" s="82"/>
      <c r="K87" s="82"/>
    </row>
    <row r="88" spans="1:11" ht="19.5" x14ac:dyDescent="0.4">
      <c r="A88" s="3"/>
      <c r="B88" s="12"/>
      <c r="C88" s="134"/>
      <c r="D88" s="82"/>
      <c r="E88" s="82"/>
      <c r="F88" s="82"/>
      <c r="G88" s="82"/>
      <c r="H88" s="82"/>
      <c r="I88" s="82"/>
      <c r="J88" s="82"/>
      <c r="K88" s="82"/>
    </row>
    <row r="89" spans="1:11" ht="19.5" x14ac:dyDescent="0.4">
      <c r="A89" s="3"/>
      <c r="B89" s="12"/>
      <c r="C89" s="124"/>
      <c r="D89" s="28"/>
      <c r="E89" s="28"/>
      <c r="F89" s="28"/>
      <c r="G89" s="28"/>
      <c r="H89" s="28"/>
      <c r="I89" s="28"/>
      <c r="J89" s="28"/>
      <c r="K89" s="28"/>
    </row>
  </sheetData>
  <mergeCells count="2">
    <mergeCell ref="A41:K41"/>
    <mergeCell ref="B25:E25"/>
  </mergeCells>
  <pageMargins left="0.7" right="0.7" top="0.75" bottom="0.75" header="0.3" footer="0.3"/>
  <pageSetup scale="79" fitToHeight="0" orientation="landscape" r:id="rId1"/>
  <headerFooter>
    <oddHeader>&amp;LTabulations and analysis by NeighborhoodInfo DC at the Urban Institute.&amp;RNovember 23, 2016</oddHeader>
    <oddFooter>&amp;RIncome, Page &amp;P of &amp;N</oddFooter>
  </headerFooter>
  <rowBreaks count="3" manualBreakCount="3">
    <brk id="26" max="10" man="1"/>
    <brk id="41" max="16383" man="1"/>
    <brk id="75" max="10" man="1"/>
  </rowBreak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
  <sheetViews>
    <sheetView zoomScale="75" zoomScaleNormal="75" zoomScalePageLayoutView="75" workbookViewId="0">
      <selection activeCell="N14" sqref="N14"/>
    </sheetView>
  </sheetViews>
  <sheetFormatPr defaultColWidth="8.75" defaultRowHeight="17.25" x14ac:dyDescent="0.35"/>
  <cols>
    <col min="2" max="2" width="47" customWidth="1"/>
  </cols>
  <sheetData>
    <row r="1" spans="1:11" ht="18.600000000000001" x14ac:dyDescent="0.55000000000000004">
      <c r="A1" s="1" t="s">
        <v>481</v>
      </c>
      <c r="B1" s="45"/>
      <c r="C1" s="50" t="s">
        <v>482</v>
      </c>
      <c r="D1" s="1" t="s">
        <v>483</v>
      </c>
      <c r="E1" s="1" t="s">
        <v>484</v>
      </c>
      <c r="F1" s="1" t="s">
        <v>485</v>
      </c>
      <c r="G1" s="1" t="s">
        <v>486</v>
      </c>
      <c r="H1" s="1" t="s">
        <v>487</v>
      </c>
      <c r="I1" s="1" t="s">
        <v>488</v>
      </c>
      <c r="J1" s="1" t="s">
        <v>489</v>
      </c>
      <c r="K1" s="1" t="s">
        <v>490</v>
      </c>
    </row>
    <row r="2" spans="1:11" ht="18.600000000000001" x14ac:dyDescent="0.55000000000000004">
      <c r="A2" s="3"/>
      <c r="C2" s="36"/>
    </row>
    <row r="3" spans="1:11" ht="18.600000000000001" x14ac:dyDescent="0.55000000000000004">
      <c r="A3" s="3" t="s">
        <v>506</v>
      </c>
      <c r="C3" s="36"/>
    </row>
    <row r="4" spans="1:11" ht="16.5" customHeight="1" x14ac:dyDescent="0.55000000000000004">
      <c r="A4" s="3"/>
      <c r="B4" t="s">
        <v>507</v>
      </c>
      <c r="C4" s="38">
        <f>data_ACS!C329</f>
        <v>41.582558943999999</v>
      </c>
      <c r="D4" s="14">
        <f>data_ACS!D329</f>
        <v>34.591528152000002</v>
      </c>
      <c r="E4" s="14">
        <f>data_ACS!E329</f>
        <v>35.466432173000001</v>
      </c>
      <c r="F4" s="14">
        <f>data_ACS!F329</f>
        <v>52.147925471999997</v>
      </c>
      <c r="G4" s="14">
        <f>data_ACS!G329</f>
        <v>58.993255681999997</v>
      </c>
      <c r="H4" s="14">
        <f>data_ACS!H329</f>
        <v>46.777741656000003</v>
      </c>
      <c r="I4" s="14">
        <f>data_ACS!I329</f>
        <v>42.784830163999999</v>
      </c>
      <c r="J4" s="14">
        <f>data_ACS!J329</f>
        <v>38.899124334</v>
      </c>
      <c r="K4" s="14">
        <f>data_ACS!K329</f>
        <v>20.903756077000001</v>
      </c>
    </row>
    <row r="5" spans="1:11" ht="16.5" customHeight="1" x14ac:dyDescent="0.55000000000000004">
      <c r="A5" s="3"/>
      <c r="B5" s="6" t="s">
        <v>492</v>
      </c>
      <c r="C5" s="39">
        <f>data_ACS!C330</f>
        <v>0.49115288470000001</v>
      </c>
      <c r="D5" s="15">
        <f>data_ACS!D330</f>
        <v>1.4808949508</v>
      </c>
      <c r="E5" s="15">
        <f>data_ACS!E330</f>
        <v>1.4774262428</v>
      </c>
      <c r="F5" s="15">
        <f>data_ACS!F330</f>
        <v>1.2918297299999999</v>
      </c>
      <c r="G5" s="15">
        <f>data_ACS!G330</f>
        <v>1.4888579743000001</v>
      </c>
      <c r="H5" s="15">
        <f>data_ACS!H330</f>
        <v>1.3512170789</v>
      </c>
      <c r="I5" s="15">
        <f>data_ACS!I330</f>
        <v>1.2043089791999999</v>
      </c>
      <c r="J5" s="15">
        <f>data_ACS!J330</f>
        <v>1.4879059927</v>
      </c>
      <c r="K5" s="15">
        <f>data_ACS!K330</f>
        <v>1.2192457297999999</v>
      </c>
    </row>
    <row r="6" spans="1:11" ht="18.600000000000001" x14ac:dyDescent="0.55000000000000004">
      <c r="A6" s="3"/>
      <c r="B6" t="s">
        <v>491</v>
      </c>
      <c r="C6" s="38">
        <f>data_ACS!C331</f>
        <v>49.039531398000001</v>
      </c>
      <c r="D6" s="14">
        <f>data_ACS!D331</f>
        <v>39.472959672999998</v>
      </c>
      <c r="E6" s="14">
        <f>data_ACS!E331</f>
        <v>40.009498084999997</v>
      </c>
      <c r="F6" s="14">
        <f>data_ACS!F331</f>
        <v>56.639573534</v>
      </c>
      <c r="G6" s="14">
        <f>data_ACS!G331</f>
        <v>75.393655534000004</v>
      </c>
      <c r="H6" s="14">
        <f>data_ACS!H331</f>
        <v>54.067736375000003</v>
      </c>
      <c r="I6" s="14">
        <f>data_ACS!I331</f>
        <v>49.412249170000003</v>
      </c>
      <c r="J6" s="14">
        <f>data_ACS!J331</f>
        <v>66.273636710999995</v>
      </c>
      <c r="K6" s="19" t="str">
        <f>data_ACS!K331</f>
        <v>S</v>
      </c>
    </row>
    <row r="7" spans="1:11" ht="18.600000000000001" x14ac:dyDescent="0.55000000000000004">
      <c r="A7" s="3"/>
      <c r="B7" s="6" t="s">
        <v>492</v>
      </c>
      <c r="C7" s="39">
        <f>data_ACS!C332</f>
        <v>0.77747023689999994</v>
      </c>
      <c r="D7" s="15">
        <f>data_ACS!D332</f>
        <v>2.1410136963999999</v>
      </c>
      <c r="E7" s="15">
        <f>data_ACS!E332</f>
        <v>1.7392541304</v>
      </c>
      <c r="F7" s="15">
        <f>data_ACS!F332</f>
        <v>1.3429037484999999</v>
      </c>
      <c r="G7" s="15">
        <f>data_ACS!G332</f>
        <v>2.2427831616999998</v>
      </c>
      <c r="H7" s="15">
        <f>data_ACS!H332</f>
        <v>3.5194224197000001</v>
      </c>
      <c r="I7" s="15">
        <f>data_ACS!I332</f>
        <v>1.6656999996999999</v>
      </c>
      <c r="J7" s="15">
        <f>data_ACS!J332</f>
        <v>9.2630641779000005</v>
      </c>
      <c r="K7" s="15" t="str">
        <f>data_ACS!K332</f>
        <v>S</v>
      </c>
    </row>
    <row r="8" spans="1:11" ht="18.600000000000001" x14ac:dyDescent="0.55000000000000004">
      <c r="A8" s="3"/>
      <c r="B8" t="s">
        <v>494</v>
      </c>
      <c r="C8" s="38">
        <f>data_ACS!C333</f>
        <v>37.657441937999998</v>
      </c>
      <c r="D8" s="14">
        <f>data_ACS!D333</f>
        <v>34.340711990999999</v>
      </c>
      <c r="E8" s="14">
        <f>data_ACS!E333</f>
        <v>18.481516946999999</v>
      </c>
      <c r="F8" s="14">
        <f>data_ACS!F333</f>
        <v>33.555905107000001</v>
      </c>
      <c r="G8" s="14">
        <f>data_ACS!G333</f>
        <v>58.349083823999997</v>
      </c>
      <c r="H8" s="14">
        <f>data_ACS!H333</f>
        <v>46.216393179999997</v>
      </c>
      <c r="I8" s="14">
        <f>data_ACS!I333</f>
        <v>33.075614655999999</v>
      </c>
      <c r="J8" s="14">
        <f>data_ACS!J333</f>
        <v>38.218019263999999</v>
      </c>
      <c r="K8" s="14">
        <f>data_ACS!K333</f>
        <v>21.301909253000002</v>
      </c>
    </row>
    <row r="9" spans="1:11" ht="18.600000000000001" x14ac:dyDescent="0.55000000000000004">
      <c r="A9" s="3"/>
      <c r="B9" s="6" t="s">
        <v>492</v>
      </c>
      <c r="C9" s="39">
        <f>data_ACS!C334</f>
        <v>0.72329194919999995</v>
      </c>
      <c r="D9" s="15">
        <f>data_ACS!D334</f>
        <v>2.6422226295</v>
      </c>
      <c r="E9" s="15">
        <f>data_ACS!E334</f>
        <v>5.0086071451</v>
      </c>
      <c r="F9" s="15">
        <f>data_ACS!F334</f>
        <v>9.5614717529999993</v>
      </c>
      <c r="G9" s="15">
        <f>data_ACS!G334</f>
        <v>1.8876210077</v>
      </c>
      <c r="H9" s="15">
        <f>data_ACS!H334</f>
        <v>1.608451769</v>
      </c>
      <c r="I9" s="15">
        <f>data_ACS!I334</f>
        <v>2.2376373747999998</v>
      </c>
      <c r="J9" s="15">
        <f>data_ACS!J334</f>
        <v>1.5701785293999999</v>
      </c>
      <c r="K9" s="15">
        <f>data_ACS!K334</f>
        <v>1.2909913059</v>
      </c>
    </row>
    <row r="10" spans="1:11" ht="18.600000000000001" x14ac:dyDescent="0.55000000000000004">
      <c r="A10" s="3"/>
      <c r="B10" t="s">
        <v>493</v>
      </c>
      <c r="C10" s="38">
        <f>data_ACS!C335</f>
        <v>30.393655646999999</v>
      </c>
      <c r="D10" s="14">
        <f>data_ACS!D335</f>
        <v>21.517149545999999</v>
      </c>
      <c r="E10" s="14">
        <f>data_ACS!E335</f>
        <v>20.800679274</v>
      </c>
      <c r="F10" s="14">
        <f>data_ACS!F335</f>
        <v>45.241939174999999</v>
      </c>
      <c r="G10" s="14">
        <f>data_ACS!G335</f>
        <v>33.573751696000002</v>
      </c>
      <c r="H10" s="14">
        <f>data_ACS!H335</f>
        <v>33.127867590000001</v>
      </c>
      <c r="I10" s="14">
        <f>data_ACS!I335</f>
        <v>40.831157234000003</v>
      </c>
      <c r="J10" s="14">
        <f>data_ACS!J335</f>
        <v>45.389346005</v>
      </c>
      <c r="K10" s="14" t="str">
        <f>data_ACS!K335</f>
        <v>S</v>
      </c>
    </row>
    <row r="11" spans="1:11" ht="18.600000000000001" x14ac:dyDescent="0.55000000000000004">
      <c r="A11" s="3"/>
      <c r="B11" s="6" t="s">
        <v>492</v>
      </c>
      <c r="C11" s="39">
        <f>data_ACS!C336</f>
        <v>2.0257207923</v>
      </c>
      <c r="D11" s="15">
        <f>data_ACS!D336</f>
        <v>3.5219348121</v>
      </c>
      <c r="E11" s="15">
        <f>data_ACS!E336</f>
        <v>4.9433710176999996</v>
      </c>
      <c r="F11" s="15">
        <f>data_ACS!F336</f>
        <v>5.0922366487000001</v>
      </c>
      <c r="G11" s="15">
        <f>data_ACS!G336</f>
        <v>4.5895042725000001</v>
      </c>
      <c r="H11" s="15">
        <f>data_ACS!H336</f>
        <v>6.9771487825999996</v>
      </c>
      <c r="I11" s="15">
        <f>data_ACS!I336</f>
        <v>5.8812793036000004</v>
      </c>
      <c r="J11" s="15">
        <f>data_ACS!J336</f>
        <v>14.490660330000001</v>
      </c>
      <c r="K11" s="15" t="str">
        <f>data_ACS!K336</f>
        <v>S</v>
      </c>
    </row>
    <row r="12" spans="1:11" ht="18.600000000000001" x14ac:dyDescent="0.55000000000000004">
      <c r="A12" s="3"/>
      <c r="B12" t="s">
        <v>495</v>
      </c>
      <c r="C12" s="38">
        <f>data_ACS!C337</f>
        <v>31.246539756000001</v>
      </c>
      <c r="D12" s="14">
        <f>data_ACS!D337</f>
        <v>25.406023371</v>
      </c>
      <c r="E12" s="14">
        <f>data_ACS!E337</f>
        <v>29.810790430000001</v>
      </c>
      <c r="F12" s="14">
        <f>data_ACS!F337</f>
        <v>25.844617207999999</v>
      </c>
      <c r="G12" s="14">
        <f>data_ACS!G337</f>
        <v>37.868099561000001</v>
      </c>
      <c r="H12" s="14">
        <f>data_ACS!H337</f>
        <v>37.273352868000003</v>
      </c>
      <c r="I12" s="14">
        <f>data_ACS!I337</f>
        <v>37.685492279000002</v>
      </c>
      <c r="J12" s="14">
        <f>data_ACS!J337</f>
        <v>34.480219503000001</v>
      </c>
      <c r="K12" s="14" t="str">
        <f>data_ACS!K337</f>
        <v>S</v>
      </c>
    </row>
    <row r="13" spans="1:11" ht="18.600000000000001" x14ac:dyDescent="0.55000000000000004">
      <c r="A13" s="3"/>
      <c r="B13" s="6" t="s">
        <v>492</v>
      </c>
      <c r="C13" s="39">
        <f>data_ACS!C338</f>
        <v>2.2228598157000001</v>
      </c>
      <c r="D13" s="15">
        <f>data_ACS!D338</f>
        <v>4.705429037</v>
      </c>
      <c r="E13" s="15">
        <f>data_ACS!E338</f>
        <v>4.7808814215000002</v>
      </c>
      <c r="F13" s="15">
        <f>data_ACS!F338</f>
        <v>4.7906856860999998</v>
      </c>
      <c r="G13" s="15">
        <f>data_ACS!G338</f>
        <v>5.0305931399999997</v>
      </c>
      <c r="H13" s="15">
        <f>data_ACS!H338</f>
        <v>7.6325371306000003</v>
      </c>
      <c r="I13" s="15">
        <f>data_ACS!I338</f>
        <v>6.4660461442999999</v>
      </c>
      <c r="J13" s="15">
        <f>data_ACS!J338</f>
        <v>16.080174505999999</v>
      </c>
      <c r="K13" s="15" t="str">
        <f>data_ACS!K338</f>
        <v>S</v>
      </c>
    </row>
    <row r="14" spans="1:11" ht="18.600000000000001" x14ac:dyDescent="0.55000000000000004">
      <c r="A14" s="3"/>
      <c r="B14" s="6"/>
      <c r="C14" s="51"/>
      <c r="D14" s="5"/>
      <c r="E14" s="5"/>
      <c r="F14" s="5"/>
      <c r="G14" s="5"/>
      <c r="H14" s="5"/>
      <c r="I14" s="5"/>
      <c r="J14" s="5"/>
      <c r="K14" s="5"/>
    </row>
    <row r="15" spans="1:11" ht="18.600000000000001" x14ac:dyDescent="0.55000000000000004">
      <c r="A15" s="3" t="s">
        <v>828</v>
      </c>
      <c r="C15" s="51"/>
      <c r="D15" s="5"/>
      <c r="E15" s="5"/>
      <c r="F15" s="5"/>
      <c r="G15" s="5"/>
      <c r="H15" s="5"/>
      <c r="I15" s="5"/>
      <c r="J15" s="5"/>
      <c r="K15" s="5"/>
    </row>
    <row r="16" spans="1:11" ht="18.600000000000001" x14ac:dyDescent="0.55000000000000004">
      <c r="A16" s="3"/>
      <c r="B16" t="s">
        <v>498</v>
      </c>
      <c r="C16" s="47">
        <f>ROUND(data_ACS!C340,-1)</f>
        <v>3900</v>
      </c>
      <c r="D16" s="14">
        <f>ROUND(data_ACS!D340,-1)</f>
        <v>1550</v>
      </c>
      <c r="E16" s="14">
        <f>ROUND(data_ACS!E340,-1)</f>
        <v>1050</v>
      </c>
      <c r="F16" s="14">
        <f>ROUND(data_ACS!F340,-1)</f>
        <v>120</v>
      </c>
      <c r="G16" s="14">
        <f>ROUND(data_ACS!G340,-1)</f>
        <v>620</v>
      </c>
      <c r="H16" s="14">
        <f>ROUND(data_ACS!H340,-1)</f>
        <v>270</v>
      </c>
      <c r="I16" s="14">
        <f>ROUND(data_ACS!I340,-1)</f>
        <v>140</v>
      </c>
      <c r="J16" s="14">
        <f>ROUND(data_ACS!J340,-1)</f>
        <v>30</v>
      </c>
      <c r="K16" s="14" t="str">
        <f>data_ACS!K340</f>
        <v>S</v>
      </c>
    </row>
    <row r="17" spans="1:11" ht="18.600000000000001" x14ac:dyDescent="0.55000000000000004">
      <c r="A17" s="3"/>
      <c r="B17" t="s">
        <v>499</v>
      </c>
      <c r="C17" s="47">
        <f>ROUND(data_ACS!C339,-1)</f>
        <v>14070</v>
      </c>
      <c r="D17" s="14">
        <f>ROUND(data_ACS!D339,-1)</f>
        <v>1410</v>
      </c>
      <c r="E17" s="14">
        <f>ROUND(data_ACS!E339,-1)</f>
        <v>1000</v>
      </c>
      <c r="F17" s="14">
        <f>ROUND(data_ACS!F339,-1)</f>
        <v>320</v>
      </c>
      <c r="G17" s="14" t="str">
        <f>data_ACS!G339</f>
        <v>N/A</v>
      </c>
      <c r="H17" s="14">
        <f>ROUND(data_ACS!H339,-1)</f>
        <v>660</v>
      </c>
      <c r="I17" s="14">
        <f>ROUND(data_ACS!I339,-1)</f>
        <v>2150</v>
      </c>
      <c r="J17" s="14">
        <f>ROUND(data_ACS!J339,-1)</f>
        <v>2840</v>
      </c>
      <c r="K17" s="14">
        <f>ROUND(data_ACS!K339,-1)</f>
        <v>7430</v>
      </c>
    </row>
    <row r="18" spans="1:11" ht="18.600000000000001" x14ac:dyDescent="0.55000000000000004">
      <c r="A18" s="3"/>
      <c r="B18" t="s">
        <v>495</v>
      </c>
      <c r="C18" s="47">
        <f>data_ACS!C341</f>
        <v>4177.9723676000003</v>
      </c>
      <c r="D18" s="14">
        <f>ROUND(data_ACS!D341,-1)</f>
        <v>910</v>
      </c>
      <c r="E18" s="14">
        <f>ROUND(data_ACS!E341,-1)</f>
        <v>1070</v>
      </c>
      <c r="F18" s="14">
        <f>ROUND(data_ACS!F341,-1)</f>
        <v>880</v>
      </c>
      <c r="G18" s="14">
        <f>ROUND(data_ACS!G341,-1)</f>
        <v>400</v>
      </c>
      <c r="H18" s="14">
        <f>ROUND(data_ACS!H341,-1)</f>
        <v>260</v>
      </c>
      <c r="I18" s="14">
        <f>ROUND(data_ACS!I341,-1)</f>
        <v>350</v>
      </c>
      <c r="J18" s="14">
        <f>ROUND(data_ACS!J341,-1)</f>
        <v>120</v>
      </c>
      <c r="K18" s="14" t="str">
        <f>data_ACS!K341</f>
        <v>S</v>
      </c>
    </row>
    <row r="20" spans="1:11" ht="40.5" customHeight="1" x14ac:dyDescent="0.5">
      <c r="B20" s="148" t="s">
        <v>1116</v>
      </c>
      <c r="C20" s="148"/>
      <c r="D20" s="148"/>
      <c r="E20" s="148"/>
    </row>
  </sheetData>
  <mergeCells count="1">
    <mergeCell ref="B20:E20"/>
  </mergeCells>
  <pageMargins left="0.7" right="0.7" top="0.75" bottom="0.75" header="0.3" footer="0.3"/>
  <pageSetup scale="92" fitToHeight="0" orientation="landscape" r:id="rId1"/>
  <headerFooter>
    <oddHeader>&amp;LTabulations and analysis by NeighborhoodInfo DC at the Urban Institute.&amp;RNovember 23, 2016</oddHeader>
    <oddFooter xml:space="preserve">&amp;RHousing, Page &amp;P of &amp;N </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
  <sheetViews>
    <sheetView zoomScale="75" zoomScaleNormal="75" zoomScalePageLayoutView="75" workbookViewId="0">
      <selection activeCell="K25" sqref="K25"/>
    </sheetView>
  </sheetViews>
  <sheetFormatPr defaultColWidth="8.75" defaultRowHeight="17.25" x14ac:dyDescent="0.35"/>
  <cols>
    <col min="1" max="1" width="2" style="13" customWidth="1"/>
    <col min="2" max="2" width="45.25" style="13" customWidth="1"/>
    <col min="3" max="16384" width="8.75" style="13"/>
  </cols>
  <sheetData>
    <row r="1" spans="1:11" ht="19.5" x14ac:dyDescent="0.35">
      <c r="A1" s="111" t="s">
        <v>797</v>
      </c>
      <c r="B1" s="57"/>
      <c r="C1" s="31" t="s">
        <v>482</v>
      </c>
      <c r="D1" s="9" t="s">
        <v>483</v>
      </c>
      <c r="E1" s="9" t="s">
        <v>484</v>
      </c>
      <c r="F1" s="9" t="s">
        <v>485</v>
      </c>
      <c r="G1" s="9" t="s">
        <v>486</v>
      </c>
      <c r="H1" s="9" t="s">
        <v>487</v>
      </c>
      <c r="I1" s="9" t="s">
        <v>488</v>
      </c>
      <c r="J1" s="9" t="s">
        <v>489</v>
      </c>
      <c r="K1" s="9" t="s">
        <v>490</v>
      </c>
    </row>
    <row r="3" spans="1:11" ht="16.5" x14ac:dyDescent="0.5">
      <c r="A3" s="10" t="s">
        <v>790</v>
      </c>
    </row>
    <row r="4" spans="1:11" ht="21.75" customHeight="1" x14ac:dyDescent="0.5">
      <c r="A4" s="10"/>
      <c r="B4" s="54" t="s">
        <v>791</v>
      </c>
      <c r="C4" s="35">
        <f>data_sales!C4</f>
        <v>67.332042306000005</v>
      </c>
      <c r="D4" s="25">
        <f>data_sales!D4</f>
        <v>74.248927038999994</v>
      </c>
      <c r="E4" s="25">
        <f>data_sales!E4</f>
        <v>60.021598271999999</v>
      </c>
      <c r="F4" s="25">
        <f>data_sales!F4</f>
        <v>36.042490119</v>
      </c>
      <c r="G4" s="25">
        <f>data_sales!G4</f>
        <v>65.696828629999999</v>
      </c>
      <c r="H4" s="25">
        <f>data_sales!H4</f>
        <v>88.021778584000003</v>
      </c>
      <c r="I4" s="25">
        <f>data_sales!I4</f>
        <v>66.965477780000001</v>
      </c>
      <c r="J4" s="25">
        <f>data_sales!J4</f>
        <v>99.868938400999994</v>
      </c>
      <c r="K4" s="25">
        <f>data_sales!K4</f>
        <v>99.709724238000007</v>
      </c>
    </row>
    <row r="5" spans="1:11" ht="16.5" x14ac:dyDescent="0.5">
      <c r="A5" s="10"/>
      <c r="B5" s="54" t="s">
        <v>792</v>
      </c>
      <c r="C5" s="35">
        <f>data_sales!C3</f>
        <v>28.642186802000001</v>
      </c>
      <c r="D5" s="25">
        <f>data_sales!D3</f>
        <v>23.706134813999999</v>
      </c>
      <c r="E5" s="25">
        <f>data_sales!E3</f>
        <v>18.531317495</v>
      </c>
      <c r="F5" s="25">
        <f>data_sales!F3</f>
        <v>17.860671936999999</v>
      </c>
      <c r="G5" s="25">
        <f>data_sales!G3</f>
        <v>24.759965086000001</v>
      </c>
      <c r="H5" s="25">
        <f>data_sales!H3</f>
        <v>37.326073805</v>
      </c>
      <c r="I5" s="25">
        <f>data_sales!I3</f>
        <v>21.476254053000002</v>
      </c>
      <c r="J5" s="25">
        <f>data_sales!J3</f>
        <v>87.024901704000001</v>
      </c>
      <c r="K5" s="25">
        <f>data_sales!K3</f>
        <v>91.727140783999999</v>
      </c>
    </row>
    <row r="6" spans="1:11" ht="16.5" x14ac:dyDescent="0.5">
      <c r="A6" s="10"/>
      <c r="B6" s="54" t="s">
        <v>793</v>
      </c>
      <c r="C6" s="35">
        <f>data_sales!C2</f>
        <v>9.2916728734999996</v>
      </c>
      <c r="D6" s="25">
        <f>data_sales!D2</f>
        <v>3.4334763948</v>
      </c>
      <c r="E6" s="25">
        <f>data_sales!E2</f>
        <v>4.2332613391000002</v>
      </c>
      <c r="F6" s="25">
        <f>data_sales!F2</f>
        <v>4.3972332015999998</v>
      </c>
      <c r="G6" s="25">
        <f>data_sales!G2</f>
        <v>6.5173116090000001</v>
      </c>
      <c r="H6" s="25">
        <f>data_sales!H2</f>
        <v>13.127646703</v>
      </c>
      <c r="I6" s="25">
        <f>data_sales!I2</f>
        <v>6.5992752241000003</v>
      </c>
      <c r="J6" s="25">
        <f>data_sales!J2</f>
        <v>44.888597640999997</v>
      </c>
      <c r="K6" s="25">
        <f>data_sales!K2</f>
        <v>42.960812771999997</v>
      </c>
    </row>
    <row r="7" spans="1:11" ht="16.5" x14ac:dyDescent="0.5">
      <c r="A7" s="10"/>
    </row>
    <row r="8" spans="1:11" ht="16.5" x14ac:dyDescent="0.5">
      <c r="A8" s="10" t="s">
        <v>789</v>
      </c>
    </row>
    <row r="9" spans="1:11" ht="20.25" customHeight="1" x14ac:dyDescent="0.5">
      <c r="A9" s="10"/>
      <c r="B9" s="54" t="s">
        <v>791</v>
      </c>
      <c r="C9" s="35">
        <f>data_sales!C7</f>
        <v>78.225085655000001</v>
      </c>
      <c r="D9" s="25">
        <f>data_sales!D7</f>
        <v>87.124463519000003</v>
      </c>
      <c r="E9" s="25">
        <f>data_sales!E7</f>
        <v>69.956803456000003</v>
      </c>
      <c r="F9" s="25">
        <f>data_sales!F7</f>
        <v>44.392292490000003</v>
      </c>
      <c r="G9" s="25">
        <f>data_sales!G7</f>
        <v>80.215304044000007</v>
      </c>
      <c r="H9" s="25">
        <f>data_sales!H7</f>
        <v>97.035692679999997</v>
      </c>
      <c r="I9" s="25">
        <f>data_sales!I7</f>
        <v>82.567232500000003</v>
      </c>
      <c r="J9" s="25">
        <f>data_sales!J7</f>
        <v>99.934469200999999</v>
      </c>
      <c r="K9" s="25">
        <f>data_sales!K7</f>
        <v>99.709724238000007</v>
      </c>
    </row>
    <row r="10" spans="1:11" ht="16.5" x14ac:dyDescent="0.5">
      <c r="A10" s="58"/>
      <c r="B10" s="59" t="s">
        <v>792</v>
      </c>
      <c r="C10" s="35">
        <f>data_sales!C6</f>
        <v>41.624460003000003</v>
      </c>
      <c r="D10" s="60">
        <f>data_sales!D6</f>
        <v>39.156778590999998</v>
      </c>
      <c r="E10" s="60">
        <f>data_sales!E6</f>
        <v>33.196544275999997</v>
      </c>
      <c r="F10" s="60">
        <f>data_sales!F6</f>
        <v>25.27173913</v>
      </c>
      <c r="G10" s="60">
        <f>data_sales!G6</f>
        <v>36.921734069999999</v>
      </c>
      <c r="H10" s="60">
        <f>data_sales!H6</f>
        <v>55.777374471000002</v>
      </c>
      <c r="I10" s="60">
        <f>data_sales!I6</f>
        <v>34.541293152999998</v>
      </c>
      <c r="J10" s="60">
        <f>data_sales!J6</f>
        <v>96.133682831000002</v>
      </c>
      <c r="K10" s="60">
        <f>data_sales!K6</f>
        <v>96.661828736999993</v>
      </c>
    </row>
    <row r="11" spans="1:11" ht="16.5" x14ac:dyDescent="0.5">
      <c r="A11" s="9"/>
      <c r="B11" s="61" t="s">
        <v>793</v>
      </c>
      <c r="C11" s="62">
        <f>data_sales!C5</f>
        <v>16.598391181</v>
      </c>
      <c r="D11" s="63">
        <f>data_sales!D5</f>
        <v>8.7099217369000002</v>
      </c>
      <c r="E11" s="63">
        <f>data_sales!E5</f>
        <v>9.3520518358999993</v>
      </c>
      <c r="F11" s="63">
        <f>data_sales!F5</f>
        <v>9.5355731225000007</v>
      </c>
      <c r="G11" s="63">
        <f>data_sales!G5</f>
        <v>13.063718358999999</v>
      </c>
      <c r="H11" s="63">
        <f>data_sales!H5</f>
        <v>21.657592257000001</v>
      </c>
      <c r="I11" s="63">
        <f>data_sales!I5</f>
        <v>11.939729163000001</v>
      </c>
      <c r="J11" s="63">
        <f>data_sales!J5</f>
        <v>68.283093054000005</v>
      </c>
      <c r="K11" s="63">
        <f>data_sales!K5</f>
        <v>66.763425253999998</v>
      </c>
    </row>
    <row r="12" spans="1:11" ht="16.5" x14ac:dyDescent="0.5">
      <c r="A12" s="10"/>
      <c r="C12" s="25"/>
      <c r="D12" s="25"/>
      <c r="E12" s="25"/>
      <c r="F12" s="25"/>
      <c r="G12" s="25"/>
      <c r="H12" s="25"/>
      <c r="I12" s="25"/>
      <c r="J12" s="25"/>
      <c r="K12" s="25"/>
    </row>
    <row r="13" spans="1:11" ht="16.5" x14ac:dyDescent="0.5">
      <c r="A13" s="56" t="s">
        <v>794</v>
      </c>
      <c r="B13"/>
      <c r="C13"/>
      <c r="D13"/>
      <c r="E13"/>
      <c r="F13"/>
      <c r="G13"/>
      <c r="H13"/>
      <c r="I13"/>
      <c r="J13"/>
    </row>
    <row r="14" spans="1:11" ht="16.5" x14ac:dyDescent="0.5">
      <c r="A14" s="149" t="s">
        <v>795</v>
      </c>
      <c r="B14" s="149"/>
      <c r="C14" s="149"/>
      <c r="D14" s="149"/>
      <c r="E14" s="149"/>
      <c r="F14" s="149"/>
      <c r="G14" s="149"/>
      <c r="H14" s="149"/>
      <c r="I14" s="149"/>
      <c r="J14" s="149"/>
    </row>
    <row r="15" spans="1:11" ht="16.5" x14ac:dyDescent="0.5">
      <c r="A15" s="55"/>
      <c r="B15"/>
      <c r="C15"/>
      <c r="D15"/>
      <c r="E15"/>
      <c r="F15"/>
      <c r="G15"/>
      <c r="H15"/>
      <c r="I15"/>
      <c r="J15"/>
    </row>
    <row r="16" spans="1:11" ht="15" customHeight="1" x14ac:dyDescent="0.5">
      <c r="A16" s="149" t="s">
        <v>796</v>
      </c>
      <c r="B16" s="149"/>
      <c r="C16" s="149"/>
      <c r="D16" s="149"/>
      <c r="E16" s="149"/>
      <c r="F16" s="149"/>
      <c r="G16" s="149"/>
      <c r="H16" s="149"/>
      <c r="I16" s="149"/>
      <c r="J16" s="149"/>
      <c r="K16" s="149"/>
    </row>
  </sheetData>
  <mergeCells count="2">
    <mergeCell ref="A14:J14"/>
    <mergeCell ref="A16:K16"/>
  </mergeCells>
  <pageMargins left="0.7" right="0.7" top="0.75" bottom="0.75" header="0.3" footer="0.3"/>
  <pageSetup scale="99" fitToHeight="0" orientation="landscape" horizontalDpi="4294967292" verticalDpi="4294967292" r:id="rId1"/>
  <headerFooter>
    <oddHeader>&amp;LTabulations and analysis by NeighborhoodInfo DC at the Urban Institute.&amp;RNovember 23, 2016</oddHeader>
    <oddFooter>&amp;RHome Sales Affordability, Page &amp;P of &amp;N</oddFooter>
  </headerFooter>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zoomScale="75" zoomScaleNormal="75" zoomScaleSheetLayoutView="75" zoomScalePageLayoutView="75" workbookViewId="0">
      <selection activeCell="A4" sqref="A4"/>
    </sheetView>
  </sheetViews>
  <sheetFormatPr defaultColWidth="8.75" defaultRowHeight="17.25" x14ac:dyDescent="0.35"/>
  <cols>
    <col min="1" max="1" width="2" style="13" customWidth="1"/>
    <col min="2" max="2" width="45.25" style="13" customWidth="1"/>
    <col min="3" max="3" width="8.75" style="13"/>
    <col min="4" max="8" width="14.375" style="13" customWidth="1"/>
    <col min="9" max="16384" width="8.75" style="13"/>
  </cols>
  <sheetData>
    <row r="1" spans="1:11" ht="18.600000000000001" x14ac:dyDescent="0.55000000000000004">
      <c r="A1" s="3" t="s">
        <v>481</v>
      </c>
      <c r="C1" s="102"/>
      <c r="D1" s="77" t="s">
        <v>829</v>
      </c>
      <c r="E1" s="77" t="s">
        <v>830</v>
      </c>
      <c r="F1" s="77" t="s">
        <v>831</v>
      </c>
      <c r="G1" s="77" t="s">
        <v>832</v>
      </c>
      <c r="H1" s="77" t="s">
        <v>833</v>
      </c>
      <c r="I1" s="58"/>
      <c r="J1" s="58"/>
      <c r="K1" s="58"/>
    </row>
    <row r="2" spans="1:11" ht="16.5" x14ac:dyDescent="0.5">
      <c r="A2" s="92"/>
      <c r="B2" s="9"/>
      <c r="C2" s="31" t="s">
        <v>482</v>
      </c>
      <c r="D2" s="9" t="s">
        <v>834</v>
      </c>
      <c r="E2" s="9" t="s">
        <v>835</v>
      </c>
      <c r="F2" s="9" t="s">
        <v>836</v>
      </c>
      <c r="G2" s="9" t="s">
        <v>837</v>
      </c>
      <c r="H2" s="9" t="s">
        <v>838</v>
      </c>
      <c r="I2" s="92"/>
      <c r="J2" s="92"/>
      <c r="K2" s="92"/>
    </row>
    <row r="3" spans="1:11" ht="16.5" x14ac:dyDescent="0.5">
      <c r="A3" s="58"/>
      <c r="B3" s="58"/>
      <c r="C3" s="102"/>
      <c r="D3" s="58"/>
      <c r="E3" s="58"/>
      <c r="F3" s="58"/>
      <c r="G3" s="58"/>
      <c r="H3" s="58"/>
      <c r="I3" s="92"/>
      <c r="J3" s="92"/>
      <c r="K3" s="92"/>
    </row>
    <row r="4" spans="1:11" ht="21.75" customHeight="1" x14ac:dyDescent="0.5">
      <c r="A4" s="58"/>
      <c r="B4" s="10" t="s">
        <v>839</v>
      </c>
      <c r="C4" s="36"/>
      <c r="D4"/>
      <c r="E4"/>
      <c r="F4"/>
      <c r="G4"/>
      <c r="H4"/>
      <c r="I4" s="60"/>
      <c r="J4" s="60"/>
      <c r="K4" s="60"/>
    </row>
    <row r="5" spans="1:11" ht="16.5" x14ac:dyDescent="0.5">
      <c r="A5" s="58"/>
      <c r="B5" t="s">
        <v>803</v>
      </c>
      <c r="C5" s="51">
        <v>48.655069842000003</v>
      </c>
      <c r="D5" s="5">
        <v>46.940753045000001</v>
      </c>
      <c r="E5" s="5">
        <v>49.875171135999999</v>
      </c>
      <c r="F5" s="5">
        <v>47.045289932000003</v>
      </c>
      <c r="G5" s="5">
        <v>57.257305627999997</v>
      </c>
      <c r="H5" s="5">
        <v>42.500157229000003</v>
      </c>
      <c r="I5" s="60"/>
      <c r="J5" s="60"/>
      <c r="K5" s="60"/>
    </row>
    <row r="6" spans="1:11" ht="16.5" x14ac:dyDescent="0.5">
      <c r="A6" s="58"/>
      <c r="B6" s="78" t="s">
        <v>492</v>
      </c>
      <c r="C6" s="34">
        <v>2.0861027976000002</v>
      </c>
      <c r="D6" s="27">
        <v>1.7827281556000001</v>
      </c>
      <c r="E6" s="27">
        <v>1.7881594033999999</v>
      </c>
      <c r="F6" s="27">
        <v>2.3271734963999999</v>
      </c>
      <c r="G6" s="27">
        <v>2.0775350209000001</v>
      </c>
      <c r="H6" s="27">
        <v>1.6719618700000001</v>
      </c>
      <c r="I6" s="60"/>
      <c r="J6" s="60"/>
      <c r="K6" s="60"/>
    </row>
    <row r="7" spans="1:11" ht="16.5" x14ac:dyDescent="0.5">
      <c r="A7" s="58"/>
      <c r="B7" t="s">
        <v>491</v>
      </c>
      <c r="C7" s="51">
        <v>40.362763403999999</v>
      </c>
      <c r="D7" s="5">
        <v>46.721468170999998</v>
      </c>
      <c r="E7" s="5">
        <v>39.832958560999998</v>
      </c>
      <c r="F7" s="5">
        <v>33.699437449999998</v>
      </c>
      <c r="G7" s="5">
        <v>60.086767895999998</v>
      </c>
      <c r="H7" s="5">
        <v>37.858685590999997</v>
      </c>
      <c r="I7" s="92"/>
      <c r="J7" s="92"/>
      <c r="K7" s="92"/>
    </row>
    <row r="8" spans="1:11" ht="16.5" x14ac:dyDescent="0.5">
      <c r="A8" s="58"/>
      <c r="B8" s="78" t="s">
        <v>492</v>
      </c>
      <c r="C8" s="34">
        <v>2.1646974540000001</v>
      </c>
      <c r="D8" s="27">
        <v>2.1946274365999998</v>
      </c>
      <c r="E8" s="27">
        <v>8.8223685326000005</v>
      </c>
      <c r="F8" s="27">
        <v>5.1272436344000001</v>
      </c>
      <c r="G8" s="27">
        <v>7.6330982720999998</v>
      </c>
      <c r="H8" s="27">
        <v>1.5155986007</v>
      </c>
      <c r="I8" s="92"/>
      <c r="J8" s="92"/>
      <c r="K8" s="92"/>
    </row>
    <row r="9" spans="1:11" ht="20.25" customHeight="1" x14ac:dyDescent="0.5">
      <c r="A9" s="58"/>
      <c r="B9" t="s">
        <v>494</v>
      </c>
      <c r="C9" s="51">
        <v>54.268773172000003</v>
      </c>
      <c r="D9" s="5">
        <v>34.788273615999998</v>
      </c>
      <c r="E9" s="5">
        <v>54.772442589000001</v>
      </c>
      <c r="F9" s="5">
        <v>54.653154438999998</v>
      </c>
      <c r="G9" s="5">
        <v>57.279995722000002</v>
      </c>
      <c r="H9" s="5">
        <v>46.733909701999998</v>
      </c>
      <c r="I9" s="60"/>
      <c r="J9" s="60"/>
      <c r="K9" s="60"/>
    </row>
    <row r="10" spans="1:11" ht="16.5" x14ac:dyDescent="0.5">
      <c r="A10" s="58"/>
      <c r="B10" s="78" t="s">
        <v>492</v>
      </c>
      <c r="C10" s="34">
        <v>1.9802965214999999</v>
      </c>
      <c r="D10" s="27">
        <v>8.9625865355999998</v>
      </c>
      <c r="E10" s="27">
        <v>1.9684043329000001</v>
      </c>
      <c r="F10" s="27">
        <v>1.1111857399</v>
      </c>
      <c r="G10" s="27">
        <v>1.8475773105</v>
      </c>
      <c r="H10" s="27">
        <v>8.2404932185999993</v>
      </c>
      <c r="I10" s="60"/>
      <c r="J10" s="60"/>
      <c r="K10" s="60"/>
    </row>
    <row r="11" spans="1:11" ht="16.5" x14ac:dyDescent="0.5">
      <c r="A11" s="58"/>
      <c r="B11" t="s">
        <v>493</v>
      </c>
      <c r="C11" s="51">
        <v>49.919608527999998</v>
      </c>
      <c r="D11" s="5">
        <v>41.975308642000002</v>
      </c>
      <c r="E11" s="5">
        <v>53.844836444999999</v>
      </c>
      <c r="F11" s="5">
        <v>36.492890995000003</v>
      </c>
      <c r="G11" s="5">
        <v>60.824742268000001</v>
      </c>
      <c r="H11" s="5">
        <v>49.770258980999998</v>
      </c>
      <c r="I11" s="60"/>
      <c r="J11" s="60"/>
      <c r="K11" s="60"/>
    </row>
    <row r="12" spans="1:11" ht="16.5" x14ac:dyDescent="0.5">
      <c r="A12" s="58"/>
      <c r="B12" s="78" t="s">
        <v>492</v>
      </c>
      <c r="C12" s="34">
        <v>5.7269847382999997</v>
      </c>
      <c r="D12" s="27">
        <v>16.285798827000001</v>
      </c>
      <c r="E12" s="27">
        <v>10.300458075</v>
      </c>
      <c r="F12" s="27">
        <v>11.367694976999999</v>
      </c>
      <c r="G12" s="27">
        <v>9.8827705213999995</v>
      </c>
      <c r="H12" s="27">
        <v>1.9804296198</v>
      </c>
      <c r="I12" s="60"/>
      <c r="J12" s="60"/>
      <c r="K12" s="60"/>
    </row>
    <row r="13" spans="1:11" ht="16.5" x14ac:dyDescent="0.5">
      <c r="A13" s="103"/>
      <c r="B13" s="78"/>
      <c r="C13" s="73"/>
      <c r="D13" s="5"/>
      <c r="E13" s="5"/>
      <c r="F13" s="5"/>
      <c r="G13" s="5"/>
      <c r="H13" s="5"/>
      <c r="I13" s="64"/>
      <c r="J13" s="64"/>
      <c r="K13" s="92"/>
    </row>
    <row r="14" spans="1:11" ht="16.5" x14ac:dyDescent="0.5">
      <c r="A14" s="84"/>
      <c r="B14" s="10" t="s">
        <v>842</v>
      </c>
      <c r="C14" s="51"/>
      <c r="D14" s="5"/>
      <c r="E14" s="5"/>
      <c r="F14" s="5"/>
      <c r="G14" s="5"/>
      <c r="H14" s="5"/>
      <c r="I14" s="84"/>
      <c r="J14" s="84"/>
      <c r="K14" s="92"/>
    </row>
    <row r="15" spans="1:11" ht="16.5" x14ac:dyDescent="0.5">
      <c r="A15" s="84"/>
      <c r="B15" t="s">
        <v>803</v>
      </c>
      <c r="C15" s="51">
        <v>27.285234750000001</v>
      </c>
      <c r="D15" s="5">
        <v>24.520118125</v>
      </c>
      <c r="E15" s="5">
        <v>26.443585407</v>
      </c>
      <c r="F15" s="5">
        <v>26.326104555000001</v>
      </c>
      <c r="G15" s="5">
        <v>34.372695135000001</v>
      </c>
      <c r="H15" s="5">
        <v>23.609567934000001</v>
      </c>
      <c r="I15" s="64"/>
      <c r="J15" s="64"/>
      <c r="K15" s="92"/>
    </row>
    <row r="16" spans="1:11" ht="15" customHeight="1" x14ac:dyDescent="0.5">
      <c r="A16" s="84"/>
      <c r="B16" s="78" t="s">
        <v>492</v>
      </c>
      <c r="C16" s="34">
        <v>2.4439661457000001</v>
      </c>
      <c r="D16" s="27">
        <v>1.6703155525</v>
      </c>
      <c r="E16" s="27">
        <v>1.0119629774000001</v>
      </c>
      <c r="F16" s="27">
        <v>2.8983100929000001</v>
      </c>
      <c r="G16" s="27">
        <v>4.2216957103999997</v>
      </c>
      <c r="H16" s="27">
        <v>0.71017063260000002</v>
      </c>
      <c r="I16" s="84"/>
      <c r="J16" s="84"/>
      <c r="K16" s="84"/>
    </row>
    <row r="17" spans="1:11" ht="16.5" x14ac:dyDescent="0.5">
      <c r="A17" s="92"/>
      <c r="B17" t="s">
        <v>491</v>
      </c>
      <c r="C17" s="51">
        <v>19.758157731000001</v>
      </c>
      <c r="D17" s="5">
        <v>23.309755941999999</v>
      </c>
      <c r="E17" s="5">
        <v>14.889174430000001</v>
      </c>
      <c r="F17" s="5">
        <v>16.434503080999999</v>
      </c>
      <c r="G17" s="5">
        <v>34.381778742000002</v>
      </c>
      <c r="H17" s="5">
        <v>19.214748534000002</v>
      </c>
      <c r="I17" s="92"/>
      <c r="J17" s="92"/>
      <c r="K17" s="92"/>
    </row>
    <row r="18" spans="1:11" ht="16.5" x14ac:dyDescent="0.5">
      <c r="B18" s="78" t="s">
        <v>492</v>
      </c>
      <c r="C18" s="34">
        <v>1.5809477562000001</v>
      </c>
      <c r="D18" s="27">
        <v>1.2496069124</v>
      </c>
      <c r="E18" s="27">
        <v>0.89029822859999996</v>
      </c>
      <c r="F18" s="27">
        <v>6.4819526360999999</v>
      </c>
      <c r="G18" s="27">
        <v>9.5324525926000003</v>
      </c>
      <c r="H18" s="27">
        <v>1.6787311829</v>
      </c>
    </row>
    <row r="19" spans="1:11" ht="16.5" x14ac:dyDescent="0.5">
      <c r="B19" t="s">
        <v>494</v>
      </c>
      <c r="C19" s="51">
        <v>32.603893503999998</v>
      </c>
      <c r="D19" s="5">
        <v>22.345276873</v>
      </c>
      <c r="E19" s="5">
        <v>31.816283925</v>
      </c>
      <c r="F19" s="5">
        <v>32.600628033</v>
      </c>
      <c r="G19" s="5">
        <v>34.465331444</v>
      </c>
      <c r="H19" s="5">
        <v>29.050592379000001</v>
      </c>
    </row>
    <row r="20" spans="1:11" ht="16.5" x14ac:dyDescent="0.5">
      <c r="B20" s="78" t="s">
        <v>492</v>
      </c>
      <c r="C20" s="34">
        <v>2.8625456656999999</v>
      </c>
      <c r="D20" s="27">
        <v>5.3734375434999997</v>
      </c>
      <c r="E20" s="27">
        <v>5.4789045780999999</v>
      </c>
      <c r="F20" s="27">
        <v>1.1039534772999999</v>
      </c>
      <c r="G20" s="27">
        <v>4.1504636085</v>
      </c>
      <c r="H20" s="27">
        <v>5.3168325754000003</v>
      </c>
    </row>
    <row r="21" spans="1:11" ht="16.5" x14ac:dyDescent="0.5">
      <c r="B21" t="s">
        <v>493</v>
      </c>
      <c r="C21" s="51">
        <v>27.62670395</v>
      </c>
      <c r="D21" s="5">
        <v>25.617283951000001</v>
      </c>
      <c r="E21" s="5">
        <v>28.429525603999998</v>
      </c>
      <c r="F21" s="5">
        <v>18.862559242</v>
      </c>
      <c r="G21" s="5">
        <v>38.880706922000002</v>
      </c>
      <c r="H21" s="5">
        <v>27.798663325</v>
      </c>
    </row>
    <row r="22" spans="1:11" ht="16.5" x14ac:dyDescent="0.5">
      <c r="B22" s="78" t="s">
        <v>492</v>
      </c>
      <c r="C22" s="34">
        <v>4.4830541335999996</v>
      </c>
      <c r="D22" s="27">
        <v>6.5625058641000003</v>
      </c>
      <c r="E22" s="27">
        <v>8.0649054964999998</v>
      </c>
      <c r="F22" s="27">
        <v>15.520935658000001</v>
      </c>
      <c r="G22" s="27">
        <v>12.278441902999999</v>
      </c>
      <c r="H22" s="27">
        <v>6.5158095554999997</v>
      </c>
    </row>
    <row r="23" spans="1:11" ht="16.5" x14ac:dyDescent="0.5">
      <c r="B23"/>
      <c r="C23" s="64"/>
      <c r="D23"/>
      <c r="E23"/>
      <c r="F23"/>
      <c r="G23"/>
      <c r="H23"/>
    </row>
    <row r="24" spans="1:11" ht="16.5" x14ac:dyDescent="0.5">
      <c r="B24" s="10" t="s">
        <v>840</v>
      </c>
      <c r="C24" s="36"/>
      <c r="D24"/>
      <c r="E24"/>
      <c r="F24"/>
      <c r="G24"/>
      <c r="H24"/>
    </row>
    <row r="25" spans="1:11" ht="16.5" x14ac:dyDescent="0.5">
      <c r="B25" t="s">
        <v>841</v>
      </c>
      <c r="C25" s="51">
        <v>37.816600000000001</v>
      </c>
      <c r="D25" s="5">
        <v>6.6814</v>
      </c>
      <c r="E25" s="5">
        <v>42.2727</v>
      </c>
      <c r="F25" s="5">
        <v>42.716500000000003</v>
      </c>
      <c r="G25" s="5">
        <v>67.171099999999996</v>
      </c>
      <c r="H25" s="5">
        <v>23.0352</v>
      </c>
    </row>
    <row r="26" spans="1:11" ht="16.5" x14ac:dyDescent="0.5">
      <c r="B26" s="78" t="s">
        <v>492</v>
      </c>
      <c r="C26" s="34">
        <v>6.8369490000000006</v>
      </c>
      <c r="D26" s="27">
        <v>1.5175125</v>
      </c>
      <c r="E26" s="27">
        <v>3.2885195</v>
      </c>
      <c r="F26" s="27">
        <v>2.2159795</v>
      </c>
      <c r="G26" s="27">
        <v>0.91988399999999992</v>
      </c>
      <c r="H26" s="27">
        <v>3.2571000000000003</v>
      </c>
    </row>
    <row r="27" spans="1:11" ht="16.5" x14ac:dyDescent="0.5">
      <c r="B27"/>
      <c r="C27" s="36"/>
      <c r="D27"/>
      <c r="E27"/>
      <c r="F27"/>
      <c r="G27"/>
      <c r="H27"/>
    </row>
    <row r="28" spans="1:11" ht="17.25" customHeight="1" x14ac:dyDescent="0.5">
      <c r="B28" s="149" t="s">
        <v>844</v>
      </c>
      <c r="C28" s="149"/>
      <c r="D28" s="149"/>
      <c r="E28" s="149"/>
      <c r="F28" s="149"/>
      <c r="G28" s="149"/>
      <c r="H28" s="149"/>
    </row>
    <row r="29" spans="1:11" ht="37.5" customHeight="1" x14ac:dyDescent="0.5">
      <c r="B29" s="149" t="s">
        <v>843</v>
      </c>
      <c r="C29" s="149"/>
      <c r="D29" s="149"/>
      <c r="E29" s="149"/>
      <c r="F29" s="149"/>
      <c r="G29" s="149"/>
      <c r="H29" s="149"/>
    </row>
  </sheetData>
  <mergeCells count="2">
    <mergeCell ref="B28:H28"/>
    <mergeCell ref="B29:H29"/>
  </mergeCells>
  <pageMargins left="0.7" right="0.7" top="0.75" bottom="0.75" header="0.3" footer="0.3"/>
  <pageSetup scale="97" fitToHeight="0" orientation="landscape" horizontalDpi="4294967292" verticalDpi="4294967292" r:id="rId1"/>
  <headerFooter>
    <oddHeader>&amp;LTabulations and analysis by NeighborhoodInfo DC at the Urban Institute.&amp;RNovember 23, 2016</oddHeader>
    <oddFooter>&amp;RHousing Cost Burden, 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zoomScale="75" zoomScaleNormal="75" workbookViewId="0">
      <selection activeCell="J16" sqref="J16"/>
    </sheetView>
  </sheetViews>
  <sheetFormatPr defaultRowHeight="17.25" x14ac:dyDescent="0.35"/>
  <cols>
    <col min="1" max="1" width="68.5" customWidth="1"/>
    <col min="2" max="4" width="18" customWidth="1"/>
  </cols>
  <sheetData>
    <row r="1" spans="1:4" x14ac:dyDescent="0.35">
      <c r="A1" s="150" t="s">
        <v>1094</v>
      </c>
    </row>
    <row r="2" spans="1:4" ht="33.75" customHeight="1" x14ac:dyDescent="0.35">
      <c r="A2" s="151"/>
      <c r="B2" s="83" t="s">
        <v>854</v>
      </c>
      <c r="C2" s="83" t="s">
        <v>855</v>
      </c>
      <c r="D2" s="83" t="s">
        <v>856</v>
      </c>
    </row>
    <row r="3" spans="1:4" ht="5.25" customHeight="1" x14ac:dyDescent="0.5">
      <c r="B3" s="84"/>
      <c r="C3" s="84"/>
      <c r="D3" s="84"/>
    </row>
    <row r="4" spans="1:4" ht="16.5" x14ac:dyDescent="0.5">
      <c r="A4" t="s">
        <v>857</v>
      </c>
      <c r="B4">
        <f>COUNTIF(data_value!B3:B181,1)</f>
        <v>35</v>
      </c>
      <c r="C4">
        <f>COUNTIF(data_value!B3:B181,2)</f>
        <v>75</v>
      </c>
      <c r="D4">
        <f>COUNTIF(data_value!B3:B181,3)</f>
        <v>69</v>
      </c>
    </row>
    <row r="5" spans="1:4" ht="16.5" x14ac:dyDescent="0.5">
      <c r="A5" t="s">
        <v>858</v>
      </c>
      <c r="B5" s="85">
        <v>39774</v>
      </c>
      <c r="C5" s="85">
        <v>45477</v>
      </c>
      <c r="D5" s="85">
        <v>51651</v>
      </c>
    </row>
    <row r="6" spans="1:4" ht="16.5" x14ac:dyDescent="0.5">
      <c r="A6" t="s">
        <v>859</v>
      </c>
      <c r="B6" s="86">
        <v>29329590764</v>
      </c>
      <c r="C6" s="86">
        <v>14769871660</v>
      </c>
      <c r="D6" s="86">
        <v>24561107453</v>
      </c>
    </row>
    <row r="7" spans="1:4" ht="16.5" x14ac:dyDescent="0.5">
      <c r="A7" t="s">
        <v>860</v>
      </c>
      <c r="B7" s="86">
        <v>29649453988</v>
      </c>
      <c r="C7" s="86">
        <v>13554829373</v>
      </c>
      <c r="D7" s="86">
        <v>26838253568</v>
      </c>
    </row>
    <row r="8" spans="1:4" ht="16.5" x14ac:dyDescent="0.5">
      <c r="A8" t="s">
        <v>861</v>
      </c>
      <c r="B8" s="87">
        <f>B6/B5</f>
        <v>737406.11364207778</v>
      </c>
      <c r="C8" s="87">
        <f t="shared" ref="C8:D8" si="0">C6/C5</f>
        <v>324776.73681201489</v>
      </c>
      <c r="D8" s="87">
        <f t="shared" si="0"/>
        <v>475520.4633598575</v>
      </c>
    </row>
    <row r="9" spans="1:4" ht="16.5" x14ac:dyDescent="0.5">
      <c r="A9" t="s">
        <v>862</v>
      </c>
      <c r="B9" s="87">
        <f>B7/B5</f>
        <v>745448.13164378738</v>
      </c>
      <c r="C9" s="87">
        <f t="shared" ref="C9:D9" si="1">C7/C5</f>
        <v>298059.00505750161</v>
      </c>
      <c r="D9" s="87">
        <f t="shared" si="1"/>
        <v>519607.62749995157</v>
      </c>
    </row>
    <row r="10" spans="1:4" ht="16.5" x14ac:dyDescent="0.5">
      <c r="A10" s="55" t="s">
        <v>863</v>
      </c>
      <c r="B10" s="86">
        <f>319863.224*1000</f>
        <v>319863224</v>
      </c>
      <c r="C10" s="86">
        <f>-1215042.3*100</f>
        <v>-121504230</v>
      </c>
      <c r="D10" s="86">
        <f>2277146.12*1000</f>
        <v>2277146120</v>
      </c>
    </row>
    <row r="11" spans="1:4" ht="16.5" x14ac:dyDescent="0.5">
      <c r="A11" s="55" t="s">
        <v>864</v>
      </c>
      <c r="B11" s="86">
        <v>9925.64</v>
      </c>
      <c r="C11" s="86">
        <v>-52595.199999999997</v>
      </c>
      <c r="D11" s="86">
        <v>43354.36</v>
      </c>
    </row>
    <row r="12" spans="1:4" ht="16.5" x14ac:dyDescent="0.5">
      <c r="A12" s="88" t="s">
        <v>865</v>
      </c>
      <c r="B12" s="89">
        <v>1.9134009999999999</v>
      </c>
      <c r="C12" s="89">
        <v>-20.1557</v>
      </c>
      <c r="D12" s="89">
        <v>9.9277300000000004</v>
      </c>
    </row>
    <row r="15" spans="1:4" ht="30" customHeight="1" x14ac:dyDescent="0.5">
      <c r="A15" s="149" t="s">
        <v>866</v>
      </c>
      <c r="B15" s="149"/>
      <c r="C15" s="149"/>
      <c r="D15" s="149"/>
    </row>
    <row r="16" spans="1:4" ht="18.75" customHeight="1" x14ac:dyDescent="0.5">
      <c r="A16" s="149" t="s">
        <v>867</v>
      </c>
      <c r="B16" s="149"/>
      <c r="C16" s="149"/>
      <c r="D16" s="149"/>
    </row>
    <row r="17" spans="1:4" ht="16.5" x14ac:dyDescent="0.5">
      <c r="A17" t="s">
        <v>868</v>
      </c>
    </row>
    <row r="18" spans="1:4" ht="16.5" x14ac:dyDescent="0.5">
      <c r="A18" t="s">
        <v>869</v>
      </c>
    </row>
    <row r="19" spans="1:4" ht="16.5" x14ac:dyDescent="0.5">
      <c r="A19" s="55" t="s">
        <v>870</v>
      </c>
    </row>
    <row r="20" spans="1:4" ht="58.5" customHeight="1" x14ac:dyDescent="0.35">
      <c r="A20" s="149" t="s">
        <v>1101</v>
      </c>
      <c r="B20" s="149"/>
      <c r="C20" s="149"/>
      <c r="D20" s="149"/>
    </row>
    <row r="22" spans="1:4" ht="16.5" x14ac:dyDescent="0.5">
      <c r="B22" s="86"/>
    </row>
  </sheetData>
  <mergeCells count="4">
    <mergeCell ref="A15:D15"/>
    <mergeCell ref="A16:D16"/>
    <mergeCell ref="A20:D20"/>
    <mergeCell ref="A1:A2"/>
  </mergeCells>
  <pageMargins left="0.7" right="0.7" top="0.75" bottom="0.75" header="0.3" footer="0.3"/>
  <pageSetup orientation="landscape" r:id="rId1"/>
  <headerFooter>
    <oddHeader>&amp;LTabulations and analysis by NeighborhoodInfo DC at the Urban Institute.&amp;RNovember 23, 2016</oddHeader>
    <oddFooter>&amp;RAssessed Property Values, 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11</vt:i4>
      </vt:variant>
    </vt:vector>
  </HeadingPairs>
  <TitlesOfParts>
    <vt:vector size="25" baseType="lpstr">
      <vt:lpstr>Introduction</vt:lpstr>
      <vt:lpstr>Demographics</vt:lpstr>
      <vt:lpstr>Employment</vt:lpstr>
      <vt:lpstr>Education</vt:lpstr>
      <vt:lpstr>Income</vt:lpstr>
      <vt:lpstr>Housing</vt:lpstr>
      <vt:lpstr>Affordable Home Sales</vt:lpstr>
      <vt:lpstr>Housing Cost Burden</vt:lpstr>
      <vt:lpstr>Assessed Value</vt:lpstr>
      <vt:lpstr>Births</vt:lpstr>
      <vt:lpstr>data_ACS</vt:lpstr>
      <vt:lpstr>data_births</vt:lpstr>
      <vt:lpstr>data_sales</vt:lpstr>
      <vt:lpstr>data_value</vt:lpstr>
      <vt:lpstr>data_value!assessedval_race</vt:lpstr>
      <vt:lpstr>Income!Print_Area</vt:lpstr>
      <vt:lpstr>Introduction!Print_Area</vt:lpstr>
      <vt:lpstr>Births!Print_Titles</vt:lpstr>
      <vt:lpstr>data_ACS!Print_Titles</vt:lpstr>
      <vt:lpstr>data_value!Print_Titles</vt:lpstr>
      <vt:lpstr>Demographics!Print_Titles</vt:lpstr>
      <vt:lpstr>Education!Print_Titles</vt:lpstr>
      <vt:lpstr>Employment!Print_Titles</vt:lpstr>
      <vt:lpstr>Income!Print_Titles</vt:lpstr>
      <vt:lpstr>data_sales!profile_tabs_aff</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Diby, Somala</dc:creator>
  <cp:lastModifiedBy>Leah Hendey</cp:lastModifiedBy>
  <cp:lastPrinted>2016-11-18T20:44:04Z</cp:lastPrinted>
  <dcterms:created xsi:type="dcterms:W3CDTF">2016-09-02T22:05:39Z</dcterms:created>
  <dcterms:modified xsi:type="dcterms:W3CDTF">2016-12-07T16:29:05Z</dcterms:modified>
</cp:coreProperties>
</file>